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" windowWidth="18405" windowHeight="5985" tabRatio="599" activeTab="0"/>
  </bookViews>
  <sheets>
    <sheet name="Sheet1" sheetId="1" r:id="rId1"/>
  </sheets>
  <definedNames>
    <definedName name="HTML1_1" hidden="1">"[SEN6MY97.XLS]'Sheet1'!$B$2:$K$307"</definedName>
    <definedName name="HTML1_10" hidden="1">""</definedName>
    <definedName name="HTML1_11" hidden="1">1</definedName>
    <definedName name="HTML1_12" hidden="1">"e:\internet\finance\sen6my.htm"</definedName>
    <definedName name="HTML1_2" hidden="1">1</definedName>
    <definedName name="HTML1_3" hidden="1">"Senate 6 Year MY97"</definedName>
    <definedName name="HTML1_4" hidden="1">"Financial Activity of Candidates for 1998 Senate Elections"</definedName>
    <definedName name="HTML1_5" hidden="1">"January 1, 1997 Through June 30, 1997"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"[SEN6YE97.XLS]Sheet4!$A$1:$J$7"</definedName>
    <definedName name="HTML10_10" hidden="1">""</definedName>
    <definedName name="HTML10_11" hidden="1">1</definedName>
    <definedName name="HTML10_12" hidden="1">"E:\PRESSREL\kssen6.htm"</definedName>
    <definedName name="HTML10_2" hidden="1">1</definedName>
    <definedName name="HTML10_3" hidden="1">"Kansas"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"[SEN6YE97.XLS]Sheet4!$A$1:$J$14"</definedName>
    <definedName name="HTML11_10" hidden="1">""</definedName>
    <definedName name="HTML11_11" hidden="1">1</definedName>
    <definedName name="HTML11_12" hidden="1">"C:\EXCEL\nysen6.htm"</definedName>
    <definedName name="HTML11_2" hidden="1">1</definedName>
    <definedName name="HTML11_3" hidden="1">"New York"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"[SEN6YE97.XLS]Sheet4!$A$1:$J$10"</definedName>
    <definedName name="HTML12_10" hidden="1">""</definedName>
    <definedName name="HTML12_11" hidden="1">1</definedName>
    <definedName name="HTML12_12" hidden="1">"e:\pressrel\ohsen6.htm"</definedName>
    <definedName name="HTML12_2" hidden="1">1</definedName>
    <definedName name="HTML12_3" hidden="1">"Ohio"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"[SEN61598.XLS]'Sheet1'!$B$1:$K$408"</definedName>
    <definedName name="HTML13_10" hidden="1">""</definedName>
    <definedName name="HTML13_11" hidden="1">1</definedName>
    <definedName name="HTML13_12" hidden="1">"e:\internet\news\s6yr15.htm"</definedName>
    <definedName name="HTML13_2" hidden="1">1</definedName>
    <definedName name="HTML13_3" hidden="1">"Senate Six Year Listings - 15 Months"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2_1" hidden="1">"[SEN6YE97.XLS]Sheet4!$A$1:$J$9"</definedName>
    <definedName name="HTML2_10" hidden="1">""</definedName>
    <definedName name="HTML2_11" hidden="1">1</definedName>
    <definedName name="HTML2_12" hidden="1">"E:\PRESSREL\vtsen6.htm"</definedName>
    <definedName name="HTML2_2" hidden="1">1</definedName>
    <definedName name="HTML2_3" hidden="1">"Vermont"</definedName>
    <definedName name="HTML2_4" hidden="1">" 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 "</definedName>
    <definedName name="HTML3_1" hidden="1">"[SEN6YE97.XLS]Sheet4!$A$1:$J$11"</definedName>
    <definedName name="HTML3_10" hidden="1">""</definedName>
    <definedName name="HTML3_11" hidden="1">1</definedName>
    <definedName name="HTML3_12" hidden="1">"E:\PRESSREL\orsen6.htm"</definedName>
    <definedName name="HTML3_2" hidden="1">1</definedName>
    <definedName name="HTML3_3" hidden="1">"Oregon"</definedName>
    <definedName name="HTML3_4" hidden="1">" 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 "</definedName>
    <definedName name="HTML4_1" hidden="1">"[SEN6YE97.XLS]Sheet4!$A$1:$J$20"</definedName>
    <definedName name="HTML4_10" hidden="1">""</definedName>
    <definedName name="HTML4_11" hidden="1">1</definedName>
    <definedName name="HTML4_12" hidden="1">"E:\PRESSREL\arsen6.htm"</definedName>
    <definedName name="HTML4_2" hidden="1">1</definedName>
    <definedName name="HTML4_3" hidden="1">"Arkansas"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"[SEN6YE97.XLS]Sheet4!$A$1:$J$15"</definedName>
    <definedName name="HTML5_10" hidden="1">""</definedName>
    <definedName name="HTML5_11" hidden="1">1</definedName>
    <definedName name="HTML5_12" hidden="1">"E:\PRESSREL\casen6.htm"</definedName>
    <definedName name="HTML5_2" hidden="1">1</definedName>
    <definedName name="HTML5_3" hidden="1">"California"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"[SEN6YE97.XLS]Sheet4!$A$1:$J$16"</definedName>
    <definedName name="HTML6_10" hidden="1">""</definedName>
    <definedName name="HTML6_11" hidden="1">1</definedName>
    <definedName name="HTML6_12" hidden="1">"E:\PRESSREL\scsen6.htm"</definedName>
    <definedName name="HTML6_2" hidden="1">1</definedName>
    <definedName name="HTML6_3" hidden="1">"South Carolina"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"[SEN6YE97.XLS]Sheet4!$A$1:$J$12"</definedName>
    <definedName name="HTML7_10" hidden="1">""</definedName>
    <definedName name="HTML7_11" hidden="1">1</definedName>
    <definedName name="HTML7_12" hidden="1">"E:\PRESSREL\kysen6.htm"</definedName>
    <definedName name="HTML7_2" hidden="1">1</definedName>
    <definedName name="HTML7_3" hidden="1">"Kentucky"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"[SEN6YE97.XLS]Sheet4!$A$1:$J$13"</definedName>
    <definedName name="HTML8_10" hidden="1">""</definedName>
    <definedName name="HTML8_11" hidden="1">1</definedName>
    <definedName name="HTML8_12" hidden="1">"E:\PRESSREL\wisen6.htm"</definedName>
    <definedName name="HTML8_2" hidden="1">1</definedName>
    <definedName name="HTML8_3" hidden="1">"Wisconsin"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"[SEN6YE97.XLS]Sheet4!$A$1:$J$6"</definedName>
    <definedName name="HTML9_10" hidden="1">""</definedName>
    <definedName name="HTML9_11" hidden="1">1</definedName>
    <definedName name="HTML9_12" hidden="1">"E:\PRESSREL\idsen6.htm"</definedName>
    <definedName name="HTML9_2" hidden="1">1</definedName>
    <definedName name="HTML9_3" hidden="1">"Idaho"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13</definedName>
  </definedNames>
  <calcPr fullCalcOnLoad="1"/>
</workbook>
</file>

<file path=xl/sharedStrings.xml><?xml version="1.0" encoding="utf-8"?>
<sst xmlns="http://schemas.openxmlformats.org/spreadsheetml/2006/main" count="663" uniqueCount="201">
  <si>
    <t>Individual</t>
  </si>
  <si>
    <t>Non Party</t>
  </si>
  <si>
    <t>Candidate</t>
  </si>
  <si>
    <t>Trans from</t>
  </si>
  <si>
    <t>Ending Cash</t>
  </si>
  <si>
    <t>Closing</t>
  </si>
  <si>
    <t>Receipts</t>
  </si>
  <si>
    <t>Contributions</t>
  </si>
  <si>
    <t>Other Auth.</t>
  </si>
  <si>
    <t>Disburse</t>
  </si>
  <si>
    <t>on Hand</t>
  </si>
  <si>
    <t>Debts</t>
  </si>
  <si>
    <t>ALABAMA</t>
  </si>
  <si>
    <t>Rep</t>
  </si>
  <si>
    <t>Inc</t>
  </si>
  <si>
    <t>Dem</t>
  </si>
  <si>
    <t>Chl</t>
  </si>
  <si>
    <t>ALASKA</t>
  </si>
  <si>
    <t>ARIZONA</t>
  </si>
  <si>
    <t>ARKANSAS</t>
  </si>
  <si>
    <t>Opn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</si>
  <si>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</si>
  <si>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</si>
  <si>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</si>
  <si>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</si>
  <si>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</si>
  <si>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</si>
  <si>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</si>
  <si>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</si>
  <si>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</si>
  <si>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</si>
  <si>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</si>
  <si>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</si>
  <si>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</si>
  <si>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</si>
  <si>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MISSOURI</t>
  </si>
  <si>
    <t>NEVADA</t>
  </si>
  <si>
    <t>NEW HAMPSHIRE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</si>
  <si>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</si>
  <si>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</si>
  <si>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</si>
  <si>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</si>
  <si>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</si>
  <si>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</si>
  <si>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</si>
  <si>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</si>
  <si>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</si>
  <si>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UTAH</t>
  </si>
  <si>
    <t>VERMONT</t>
  </si>
  <si>
    <t>WASHINGTON</t>
  </si>
  <si>
    <t>WISCONSIN</t>
  </si>
  <si>
    <t>Richard Shelby</t>
  </si>
  <si>
    <t xml:space="preserve">John McCain </t>
  </si>
  <si>
    <t>Barbara Boxer</t>
  </si>
  <si>
    <t>Charles Grassley</t>
  </si>
  <si>
    <t>Mike Crapo</t>
  </si>
  <si>
    <t>Daniel Inouye</t>
  </si>
  <si>
    <t>Barbara Mikulski</t>
  </si>
  <si>
    <t xml:space="preserve">Harry Reid </t>
  </si>
  <si>
    <t>Charles Schumer</t>
  </si>
  <si>
    <t>Ron Wyden</t>
  </si>
  <si>
    <t>Arlen Specter</t>
  </si>
  <si>
    <t>Robert Bennett</t>
  </si>
  <si>
    <t>Patrick Leahy</t>
  </si>
  <si>
    <t>Patty Murray</t>
  </si>
  <si>
    <t>Russell Feingold</t>
  </si>
  <si>
    <t>Blanche Lambert Lincoln</t>
  </si>
  <si>
    <t>John Hardy Isakson</t>
  </si>
  <si>
    <t>Richard Burr</t>
  </si>
  <si>
    <t>James Demint</t>
  </si>
  <si>
    <t>John Thune</t>
  </si>
  <si>
    <t>David Vitter</t>
  </si>
  <si>
    <t>Thomas Coburn</t>
  </si>
  <si>
    <t>Support*</t>
  </si>
  <si>
    <t>Lisa Murkowski</t>
  </si>
  <si>
    <t>2005-2006</t>
  </si>
  <si>
    <t>2007-2008</t>
  </si>
  <si>
    <t>2009-2010</t>
  </si>
  <si>
    <t>Michael Bennet</t>
  </si>
  <si>
    <t>Kirsten Gillibrand</t>
  </si>
  <si>
    <t>Kendrick Meek</t>
  </si>
  <si>
    <t>Jerry Moran</t>
  </si>
  <si>
    <t>Todd Tiahrt</t>
  </si>
  <si>
    <t>Roy Blunt</t>
  </si>
  <si>
    <t>Robin Carnahan</t>
  </si>
  <si>
    <t>Paul Hodes</t>
  </si>
  <si>
    <t>Rob Portman</t>
  </si>
  <si>
    <t>Jennifer Brunner</t>
  </si>
  <si>
    <t>Lee Fisher</t>
  </si>
  <si>
    <t>DELAWARE</t>
  </si>
  <si>
    <t>Chuck Devore</t>
  </si>
  <si>
    <t>Kenneth Buck</t>
  </si>
  <si>
    <t>Ryan Frazier</t>
  </si>
  <si>
    <t>Sam Caligiuri</t>
  </si>
  <si>
    <t>Christine O'Donnell</t>
  </si>
  <si>
    <t>Kevin Burns</t>
  </si>
  <si>
    <t>Daniel Gelber</t>
  </si>
  <si>
    <t>Charlie Crist</t>
  </si>
  <si>
    <t>Marco Rubio</t>
  </si>
  <si>
    <t>Marion Thorpe</t>
  </si>
  <si>
    <t>Alexander Giannoulias</t>
  </si>
  <si>
    <t>Daniel Mongiardo</t>
  </si>
  <si>
    <t>Joseph Torsella</t>
  </si>
  <si>
    <t>Patrick Toomey</t>
  </si>
  <si>
    <t>Merrick Alpert</t>
  </si>
  <si>
    <t>Thomas C. Foley</t>
  </si>
  <si>
    <t>Roger J. Pearson</t>
  </si>
  <si>
    <t>Robert R. Simmons</t>
  </si>
  <si>
    <t>Robert Smith</t>
  </si>
  <si>
    <t>Mark S. Kirk</t>
  </si>
  <si>
    <t>Robert A. Krause</t>
  </si>
  <si>
    <t>John Conway</t>
  </si>
  <si>
    <t>C. M. Grayson</t>
  </si>
  <si>
    <t>Rand Paul</t>
  </si>
  <si>
    <t>Darlene Price</t>
  </si>
  <si>
    <t>James B. Rutledge</t>
  </si>
  <si>
    <t>Kenneth Lewis</t>
  </si>
  <si>
    <t>Duane Sand</t>
  </si>
  <si>
    <t>Mark Shurtleff</t>
  </si>
  <si>
    <t>David Westlake</t>
  </si>
  <si>
    <t>Chris Simcox</t>
  </si>
  <si>
    <t>Jonathan Tasini</t>
  </si>
  <si>
    <t>Peg Luksik</t>
  </si>
  <si>
    <t>Gilbert Baker</t>
  </si>
  <si>
    <t>Curtis Coleman</t>
  </si>
  <si>
    <t>Thomas Cox</t>
  </si>
  <si>
    <t>Conrad Reynolds</t>
  </si>
  <si>
    <t>Luke Korkowski</t>
  </si>
  <si>
    <t>Jane Norton</t>
  </si>
  <si>
    <t>Andrew Romanoff</t>
  </si>
  <si>
    <t>Linda McMahon</t>
  </si>
  <si>
    <t>John Arrington</t>
  </si>
  <si>
    <t>David Hoffman</t>
  </si>
  <si>
    <t>Patrick Hughes</t>
  </si>
  <si>
    <t>Cheryle Jackson</t>
  </si>
  <si>
    <t>Eric Wallace</t>
  </si>
  <si>
    <t>Don Bates</t>
  </si>
  <si>
    <t>Marlin Stutzman</t>
  </si>
  <si>
    <t>William Johnson</t>
  </si>
  <si>
    <t>Six Year Financial Summary for 2010 Senate Campaigns Through December 31, 2009</t>
  </si>
  <si>
    <t>Fred Ramey</t>
  </si>
  <si>
    <t>Stanley Reed</t>
  </si>
  <si>
    <t>Jimmie Lee Deakin</t>
  </si>
  <si>
    <t>Carly Fiorina</t>
  </si>
  <si>
    <t>H Cleve Tidwell</t>
  </si>
  <si>
    <t>Thomas Wiens</t>
  </si>
  <si>
    <t>Peter Schiff</t>
  </si>
  <si>
    <t>Michael Castle</t>
  </si>
  <si>
    <t>Maurice Ferre</t>
  </si>
  <si>
    <t>Roxanne Barton Conlin</t>
  </si>
  <si>
    <t>Thomas Fiegen</t>
  </si>
  <si>
    <t>Robert Marshall</t>
  </si>
  <si>
    <t>Jacob Meister</t>
  </si>
  <si>
    <t>Donald Lowery</t>
  </si>
  <si>
    <t>Kathleen Thomas</t>
  </si>
  <si>
    <t>Richard Behney</t>
  </si>
  <si>
    <t>Maurice Sweeney</t>
  </si>
  <si>
    <t>Charles Melancon</t>
  </si>
  <si>
    <t>Eric Wargotz</t>
  </si>
  <si>
    <t>Charles Purgason</t>
  </si>
  <si>
    <t>Cal Cunningham</t>
  </si>
  <si>
    <t>Frank Deaton</t>
  </si>
  <si>
    <t>Elaine Marshall</t>
  </si>
  <si>
    <t>Kelly Ayotte</t>
  </si>
  <si>
    <t>James Bender</t>
  </si>
  <si>
    <t>William Binnie</t>
  </si>
  <si>
    <t>Ovide Marc Lamontagne</t>
  </si>
  <si>
    <t>Mark Amodei</t>
  </si>
  <si>
    <t>Sharron Angle</t>
  </si>
  <si>
    <t>John Chachas</t>
  </si>
  <si>
    <t>Charles Flume</t>
  </si>
  <si>
    <t>Charles Kozak</t>
  </si>
  <si>
    <t>Sue Lowden</t>
  </si>
  <si>
    <t>Billy Parson</t>
  </si>
  <si>
    <t>Danny Tarkanian</t>
  </si>
  <si>
    <t>Robin Titus</t>
  </si>
  <si>
    <t>Mike Wiley</t>
  </si>
  <si>
    <t>Thomas Ganley</t>
  </si>
  <si>
    <t>William Kortz</t>
  </si>
  <si>
    <t>Joseph Sestak</t>
  </si>
  <si>
    <t>Chad McGowan</t>
  </si>
  <si>
    <t>Samuel Granato</t>
  </si>
  <si>
    <t>Tim Bridgewater</t>
  </si>
  <si>
    <t>Cherilyn Eagar</t>
  </si>
  <si>
    <t>Daniel Freilich</t>
  </si>
  <si>
    <t>Leonard Britton</t>
  </si>
  <si>
    <t>Clint Didier</t>
  </si>
  <si>
    <t>Sean Salazar</t>
  </si>
  <si>
    <t>Terrence Wall</t>
  </si>
  <si>
    <t>MASSACHUSETTS - Special</t>
  </si>
  <si>
    <t>Alan Khazei</t>
  </si>
  <si>
    <t>Michael Capuano</t>
  </si>
  <si>
    <t>Martha Coakley</t>
  </si>
  <si>
    <t>Steve Pagliuca</t>
  </si>
  <si>
    <t>Scott Brown</t>
  </si>
  <si>
    <t>Robert Burr</t>
  </si>
  <si>
    <t>Jack Robinson</t>
  </si>
  <si>
    <t>Republican Total</t>
  </si>
  <si>
    <t>Democratic Total</t>
  </si>
  <si>
    <t>Total</t>
  </si>
  <si>
    <t>Senate candidates who raised only nominal amounts of money are not included in this worksheet.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</si>
</sst>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5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5" fontId="0" fillId="0" borderId="0" xfId="0" applyNumberFormat="1" applyFill="1" applyAlignment="1">
      <alignment/>
    </xf>
    <xf numFmtId="5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5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5" fontId="0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indent="5"/>
    </xf>
    <xf numFmtId="5" fontId="1" fillId="0" borderId="0" xfId="0" applyNumberFormat="1" applyFont="1" applyFill="1" applyAlignment="1">
      <alignment/>
    </xf>
    <xf numFmtId="5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5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9"/>
  <sheetViews>
    <sheetView tabSelected="1" zoomScalePageLayoutView="0" workbookViewId="0" topLeftCell="A449">
      <selection activeCell="G460" sqref="G460"/>
    </sheetView>
  </sheetViews>
  <sheetFormatPr defaultColWidth="9.140625" defaultRowHeight="12.75"/>
  <cols>
    <col min="1" max="1" width="30.28125" style="3" customWidth="1"/>
    <col min="2" max="2" width="4.8515625" style="4" customWidth="1"/>
    <col min="3" max="3" width="6.421875" style="5" bestFit="1" customWidth="1"/>
    <col min="4" max="4" width="12.8515625" style="8" customWidth="1"/>
    <col min="5" max="6" width="13.00390625" style="8" customWidth="1"/>
    <col min="7" max="7" width="11.7109375" style="8" customWidth="1"/>
    <col min="8" max="8" width="11.28125" style="8" customWidth="1"/>
    <col min="9" max="9" width="12.421875" style="8" customWidth="1"/>
    <col min="10" max="10" width="14.140625" style="8" customWidth="1"/>
    <col min="11" max="11" width="11.7109375" style="8" customWidth="1"/>
    <col min="12" max="12" width="0" style="8" hidden="1" customWidth="1"/>
    <col min="13" max="13" width="11.28125" style="8" hidden="1" customWidth="1"/>
    <col min="14" max="14" width="13.28125" style="8" customWidth="1"/>
    <col min="15" max="15" width="9.7109375" style="8" customWidth="1"/>
    <col min="16" max="16384" width="9.140625" style="8" customWidth="1"/>
  </cols>
  <sheetData>
    <row r="1" spans="4:11" ht="12.75">
      <c r="D1" s="6"/>
      <c r="E1" s="6"/>
      <c r="F1" s="7" t="s">
        <v>139</v>
      </c>
      <c r="G1" s="6"/>
      <c r="H1" s="6"/>
      <c r="I1" s="6"/>
      <c r="J1" s="6"/>
      <c r="K1" s="6"/>
    </row>
    <row r="2" spans="1:11" ht="12.75">
      <c r="A2" s="4"/>
      <c r="C2" s="9"/>
      <c r="D2" s="7"/>
      <c r="E2" s="7" t="s">
        <v>0</v>
      </c>
      <c r="F2" s="7" t="s">
        <v>1</v>
      </c>
      <c r="G2" s="7" t="s">
        <v>2</v>
      </c>
      <c r="H2" s="7" t="s">
        <v>3</v>
      </c>
      <c r="I2" s="7"/>
      <c r="J2" s="7" t="s">
        <v>4</v>
      </c>
      <c r="K2" s="7" t="s">
        <v>5</v>
      </c>
    </row>
    <row r="3" spans="1:11" ht="13.5" thickBot="1">
      <c r="A3" s="10" t="s">
        <v>2</v>
      </c>
      <c r="B3" s="10"/>
      <c r="C3" s="10"/>
      <c r="D3" s="11" t="s">
        <v>6</v>
      </c>
      <c r="E3" s="11" t="s">
        <v>7</v>
      </c>
      <c r="F3" s="11" t="s">
        <v>7</v>
      </c>
      <c r="G3" s="11" t="s">
        <v>73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 ht="13.5" thickBot="1">
      <c r="A4" s="12" t="s">
        <v>12</v>
      </c>
      <c r="D4" s="1"/>
      <c r="E4" s="1"/>
      <c r="F4" s="1"/>
      <c r="G4" s="1"/>
      <c r="H4" s="1"/>
      <c r="I4" s="1"/>
      <c r="J4" s="1"/>
      <c r="K4" s="1"/>
    </row>
    <row r="5" spans="1:11" ht="12.75">
      <c r="A5" s="3" t="s">
        <v>51</v>
      </c>
      <c r="B5" s="4" t="s">
        <v>13</v>
      </c>
      <c r="D5" s="1"/>
      <c r="E5" s="1"/>
      <c r="F5" s="1"/>
      <c r="G5" s="1"/>
      <c r="H5" s="1"/>
      <c r="I5" s="1"/>
      <c r="J5" s="1"/>
      <c r="K5" s="1"/>
    </row>
    <row r="6" spans="1:11" ht="12.75">
      <c r="A6" s="4">
        <v>2004</v>
      </c>
      <c r="B6" s="4" t="s">
        <v>14</v>
      </c>
      <c r="D6" s="1"/>
      <c r="E6" s="1"/>
      <c r="F6" s="1"/>
      <c r="G6" s="1"/>
      <c r="H6" s="1"/>
      <c r="I6" s="1"/>
      <c r="J6" s="1">
        <v>11246330</v>
      </c>
      <c r="K6" s="1">
        <v>0</v>
      </c>
    </row>
    <row r="7" spans="1:15" ht="12.75">
      <c r="A7" s="4" t="s">
        <v>75</v>
      </c>
      <c r="D7" s="1">
        <v>872999</v>
      </c>
      <c r="E7" s="1">
        <v>49643</v>
      </c>
      <c r="F7" s="1">
        <v>60100</v>
      </c>
      <c r="G7" s="1">
        <v>0</v>
      </c>
      <c r="H7" s="1">
        <v>0</v>
      </c>
      <c r="I7" s="1">
        <v>495646</v>
      </c>
      <c r="J7" s="1">
        <v>11623684</v>
      </c>
      <c r="K7" s="1">
        <v>0</v>
      </c>
      <c r="M7" s="6">
        <f>J6+D7-I7-J7</f>
        <v>-1</v>
      </c>
      <c r="N7" s="6"/>
      <c r="O7" s="6"/>
    </row>
    <row r="8" spans="1:15" ht="12.75">
      <c r="A8" s="4" t="s">
        <v>76</v>
      </c>
      <c r="D8" s="1">
        <v>2400712</v>
      </c>
      <c r="E8" s="1">
        <v>736700</v>
      </c>
      <c r="F8" s="1">
        <v>536650</v>
      </c>
      <c r="G8" s="1">
        <v>0</v>
      </c>
      <c r="H8" s="1">
        <v>0</v>
      </c>
      <c r="I8" s="1">
        <v>643421</v>
      </c>
      <c r="J8" s="1">
        <v>13380974</v>
      </c>
      <c r="K8" s="1">
        <v>0</v>
      </c>
      <c r="M8" s="6">
        <f>J7+D8-I8-J8</f>
        <v>1</v>
      </c>
      <c r="N8" s="6"/>
      <c r="O8" s="6"/>
    </row>
    <row r="9" spans="1:15" ht="12.75">
      <c r="A9" s="4" t="s">
        <v>77</v>
      </c>
      <c r="D9" s="1">
        <v>3567056</v>
      </c>
      <c r="E9" s="1">
        <v>2338650</v>
      </c>
      <c r="F9" s="1">
        <v>916250</v>
      </c>
      <c r="G9" s="1">
        <v>0</v>
      </c>
      <c r="H9" s="1">
        <v>0</v>
      </c>
      <c r="I9" s="1">
        <v>606634</v>
      </c>
      <c r="J9" s="2">
        <v>16341395</v>
      </c>
      <c r="K9" s="2">
        <v>0</v>
      </c>
      <c r="M9" s="6">
        <f>J8+D9-I9-J9</f>
        <v>1</v>
      </c>
      <c r="N9" s="6"/>
      <c r="O9" s="6"/>
    </row>
    <row r="10" spans="1:15" ht="12.75">
      <c r="A10" s="13"/>
      <c r="D10" s="1"/>
      <c r="E10" s="1"/>
      <c r="F10" s="1"/>
      <c r="G10" s="1"/>
      <c r="H10" s="1"/>
      <c r="I10" s="1"/>
      <c r="J10" s="1"/>
      <c r="K10" s="1"/>
      <c r="N10" s="6"/>
      <c r="O10" s="6"/>
    </row>
    <row r="11" spans="1:15" ht="12.75">
      <c r="A11" s="4"/>
      <c r="D11" s="1"/>
      <c r="E11" s="1"/>
      <c r="F11" s="1"/>
      <c r="G11" s="1"/>
      <c r="H11" s="1"/>
      <c r="I11" s="1"/>
      <c r="J11" s="1"/>
      <c r="K11" s="1"/>
      <c r="N11" s="6"/>
      <c r="O11" s="6"/>
    </row>
    <row r="12" spans="1:15" ht="13.5" thickBot="1">
      <c r="A12" s="12" t="s">
        <v>17</v>
      </c>
      <c r="D12" s="14"/>
      <c r="E12" s="14"/>
      <c r="F12" s="14"/>
      <c r="G12" s="14"/>
      <c r="H12" s="14"/>
      <c r="I12" s="14"/>
      <c r="J12" s="14"/>
      <c r="K12" s="14"/>
      <c r="O12" s="6"/>
    </row>
    <row r="13" spans="1:15" ht="12.75">
      <c r="A13" s="3" t="s">
        <v>74</v>
      </c>
      <c r="B13" s="4" t="s">
        <v>13</v>
      </c>
      <c r="D13" s="14"/>
      <c r="E13" s="14"/>
      <c r="F13" s="14"/>
      <c r="G13" s="14"/>
      <c r="H13" s="14"/>
      <c r="I13" s="14"/>
      <c r="J13" s="14"/>
      <c r="K13" s="14"/>
      <c r="O13" s="6"/>
    </row>
    <row r="14" spans="1:15" ht="12.75">
      <c r="A14" s="4">
        <v>2004</v>
      </c>
      <c r="B14" s="4" t="s">
        <v>14</v>
      </c>
      <c r="D14" s="14"/>
      <c r="E14" s="14"/>
      <c r="F14" s="14"/>
      <c r="G14" s="14"/>
      <c r="H14" s="14"/>
      <c r="I14" s="14"/>
      <c r="J14" s="14">
        <v>272539</v>
      </c>
      <c r="K14" s="14">
        <v>0</v>
      </c>
      <c r="N14" s="6"/>
      <c r="O14" s="6"/>
    </row>
    <row r="15" spans="1:15" ht="12.75">
      <c r="A15" s="4" t="s">
        <v>75</v>
      </c>
      <c r="D15" s="14">
        <v>118419</v>
      </c>
      <c r="E15" s="14">
        <v>35661</v>
      </c>
      <c r="F15" s="14">
        <v>50500</v>
      </c>
      <c r="G15" s="14">
        <v>0</v>
      </c>
      <c r="H15" s="14">
        <v>4611</v>
      </c>
      <c r="I15" s="14">
        <v>238979</v>
      </c>
      <c r="J15" s="14">
        <v>116786</v>
      </c>
      <c r="K15" s="14">
        <v>0</v>
      </c>
      <c r="M15" s="6">
        <f>J14+D15-I15-J15</f>
        <v>35193</v>
      </c>
      <c r="N15" s="6"/>
      <c r="O15" s="6"/>
    </row>
    <row r="16" spans="1:15" ht="12.75">
      <c r="A16" s="4" t="s">
        <v>76</v>
      </c>
      <c r="D16" s="14">
        <v>498836</v>
      </c>
      <c r="E16" s="14">
        <v>215645</v>
      </c>
      <c r="F16" s="14">
        <v>278190</v>
      </c>
      <c r="G16" s="14">
        <v>0</v>
      </c>
      <c r="H16" s="14">
        <v>0</v>
      </c>
      <c r="I16" s="14">
        <v>253621</v>
      </c>
      <c r="J16" s="14">
        <v>362004</v>
      </c>
      <c r="K16" s="14">
        <v>0</v>
      </c>
      <c r="M16" s="6">
        <f>J15+D16-I16-J16</f>
        <v>-3</v>
      </c>
      <c r="N16" s="6"/>
      <c r="O16" s="6"/>
    </row>
    <row r="17" spans="1:15" ht="12.75">
      <c r="A17" s="4" t="s">
        <v>77</v>
      </c>
      <c r="D17" s="14">
        <v>1649225</v>
      </c>
      <c r="E17" s="14">
        <v>615548</v>
      </c>
      <c r="F17" s="14">
        <v>908949</v>
      </c>
      <c r="G17" s="14">
        <v>0</v>
      </c>
      <c r="H17" s="14">
        <v>124174</v>
      </c>
      <c r="I17" s="14">
        <v>273939</v>
      </c>
      <c r="J17" s="14">
        <v>1737290</v>
      </c>
      <c r="K17" s="14">
        <v>0</v>
      </c>
      <c r="M17" s="6">
        <f>J16+D17-I17-J17</f>
        <v>0</v>
      </c>
      <c r="O17" s="6"/>
    </row>
    <row r="18" spans="1:15" ht="12.75">
      <c r="A18" s="4"/>
      <c r="D18" s="14"/>
      <c r="E18" s="14"/>
      <c r="F18" s="14"/>
      <c r="G18" s="14"/>
      <c r="H18" s="14"/>
      <c r="I18" s="14"/>
      <c r="J18" s="14"/>
      <c r="K18" s="14"/>
      <c r="M18" s="6"/>
      <c r="O18" s="6"/>
    </row>
    <row r="19" spans="1:15" ht="12.75">
      <c r="A19" s="4"/>
      <c r="D19" s="14"/>
      <c r="E19" s="14"/>
      <c r="F19" s="14"/>
      <c r="G19" s="14"/>
      <c r="H19" s="14"/>
      <c r="I19" s="14"/>
      <c r="J19" s="14"/>
      <c r="K19" s="14"/>
      <c r="M19" s="6"/>
      <c r="O19" s="6"/>
    </row>
    <row r="20" spans="1:15" ht="13.5" thickBot="1">
      <c r="A20" s="12" t="s">
        <v>18</v>
      </c>
      <c r="D20" s="14"/>
      <c r="E20" s="14"/>
      <c r="F20" s="14"/>
      <c r="G20" s="14"/>
      <c r="H20" s="14"/>
      <c r="I20" s="14"/>
      <c r="J20" s="14"/>
      <c r="K20" s="14"/>
      <c r="O20" s="6"/>
    </row>
    <row r="21" spans="1:15" ht="12.75">
      <c r="A21" s="3" t="s">
        <v>52</v>
      </c>
      <c r="B21" s="4" t="s">
        <v>13</v>
      </c>
      <c r="D21" s="14"/>
      <c r="E21" s="14"/>
      <c r="F21" s="14"/>
      <c r="G21" s="14"/>
      <c r="H21" s="14"/>
      <c r="I21" s="14"/>
      <c r="J21" s="14"/>
      <c r="K21" s="14"/>
      <c r="O21" s="6"/>
    </row>
    <row r="22" spans="1:15" ht="12.75">
      <c r="A22" s="4">
        <v>2004</v>
      </c>
      <c r="B22" s="4" t="s">
        <v>14</v>
      </c>
      <c r="D22" s="14"/>
      <c r="E22" s="14"/>
      <c r="F22" s="14"/>
      <c r="G22" s="14"/>
      <c r="H22" s="14"/>
      <c r="I22" s="14"/>
      <c r="J22" s="14">
        <v>1282451</v>
      </c>
      <c r="K22" s="14">
        <v>0</v>
      </c>
      <c r="O22" s="6"/>
    </row>
    <row r="23" spans="1:15" ht="12.75">
      <c r="A23" s="4" t="s">
        <v>75</v>
      </c>
      <c r="D23" s="14">
        <v>285373</v>
      </c>
      <c r="E23" s="14">
        <v>126025</v>
      </c>
      <c r="F23" s="14">
        <v>19500</v>
      </c>
      <c r="G23" s="14">
        <v>0</v>
      </c>
      <c r="H23" s="14">
        <v>0</v>
      </c>
      <c r="I23" s="14">
        <v>1548793</v>
      </c>
      <c r="J23" s="14">
        <v>20033</v>
      </c>
      <c r="K23" s="14">
        <v>0</v>
      </c>
      <c r="M23" s="6">
        <f>J22+D23-I23-J23</f>
        <v>-1002</v>
      </c>
      <c r="N23" s="6"/>
      <c r="O23" s="6"/>
    </row>
    <row r="24" spans="1:15" ht="12.75">
      <c r="A24" s="4" t="s">
        <v>76</v>
      </c>
      <c r="D24" s="14">
        <v>2524249</v>
      </c>
      <c r="E24" s="14">
        <v>50</v>
      </c>
      <c r="F24" s="14">
        <v>2800</v>
      </c>
      <c r="G24" s="14">
        <v>0</v>
      </c>
      <c r="H24" s="14">
        <v>2500000</v>
      </c>
      <c r="I24" s="14">
        <v>37399</v>
      </c>
      <c r="J24" s="14">
        <v>2506882</v>
      </c>
      <c r="K24" s="14">
        <v>0</v>
      </c>
      <c r="M24" s="6">
        <f>J23+D24-I24-J24</f>
        <v>1</v>
      </c>
      <c r="N24" s="6"/>
      <c r="O24" s="6"/>
    </row>
    <row r="25" spans="1:15" ht="12.75">
      <c r="A25" s="4" t="s">
        <v>77</v>
      </c>
      <c r="D25" s="14">
        <v>5030669</v>
      </c>
      <c r="E25" s="14">
        <v>2056331</v>
      </c>
      <c r="F25" s="14">
        <v>369800</v>
      </c>
      <c r="G25" s="15">
        <v>0</v>
      </c>
      <c r="H25" s="14">
        <v>2568990</v>
      </c>
      <c r="I25" s="14">
        <v>2482884</v>
      </c>
      <c r="J25" s="15">
        <v>5054667</v>
      </c>
      <c r="K25" s="15">
        <v>130512</v>
      </c>
      <c r="M25" s="6">
        <f>J24+D25-I25-J25</f>
        <v>0</v>
      </c>
      <c r="N25" s="6"/>
      <c r="O25" s="6"/>
    </row>
    <row r="26" spans="1:15" ht="12.75">
      <c r="A26" s="13" t="s">
        <v>142</v>
      </c>
      <c r="B26" s="4" t="s">
        <v>13</v>
      </c>
      <c r="D26" s="14"/>
      <c r="E26" s="14"/>
      <c r="F26" s="14"/>
      <c r="G26" s="14"/>
      <c r="H26" s="14"/>
      <c r="I26" s="14"/>
      <c r="J26" s="15"/>
      <c r="K26" s="15"/>
      <c r="M26" s="6"/>
      <c r="N26" s="6"/>
      <c r="O26" s="6"/>
    </row>
    <row r="27" spans="1:15" ht="12.75">
      <c r="A27" s="4" t="s">
        <v>77</v>
      </c>
      <c r="B27" s="4" t="s">
        <v>16</v>
      </c>
      <c r="D27" s="14">
        <v>8924</v>
      </c>
      <c r="E27" s="14">
        <v>8315</v>
      </c>
      <c r="F27" s="14">
        <v>0</v>
      </c>
      <c r="G27" s="14">
        <v>2072</v>
      </c>
      <c r="H27" s="14">
        <v>0</v>
      </c>
      <c r="I27" s="14">
        <v>7912</v>
      </c>
      <c r="J27" s="15">
        <v>1010</v>
      </c>
      <c r="K27" s="15">
        <v>0</v>
      </c>
      <c r="M27" s="6"/>
      <c r="N27" s="6"/>
      <c r="O27" s="6"/>
    </row>
    <row r="28" spans="1:15" ht="12.75">
      <c r="A28" s="13" t="s">
        <v>120</v>
      </c>
      <c r="B28" s="4" t="s">
        <v>13</v>
      </c>
      <c r="D28" s="14"/>
      <c r="E28" s="14"/>
      <c r="F28" s="14"/>
      <c r="G28" s="14"/>
      <c r="H28" s="14"/>
      <c r="I28" s="14"/>
      <c r="J28" s="14"/>
      <c r="K28" s="14"/>
      <c r="N28" s="6"/>
      <c r="O28" s="6"/>
    </row>
    <row r="29" spans="1:15" ht="12.75">
      <c r="A29" s="4" t="s">
        <v>77</v>
      </c>
      <c r="B29" s="4" t="s">
        <v>16</v>
      </c>
      <c r="D29" s="14">
        <v>109207</v>
      </c>
      <c r="E29" s="14">
        <v>105807</v>
      </c>
      <c r="F29" s="14">
        <v>3400</v>
      </c>
      <c r="G29" s="14">
        <v>0</v>
      </c>
      <c r="H29" s="14">
        <v>0</v>
      </c>
      <c r="I29" s="14">
        <v>106522</v>
      </c>
      <c r="J29" s="14">
        <v>2684</v>
      </c>
      <c r="K29" s="14">
        <v>168527</v>
      </c>
      <c r="N29" s="6"/>
      <c r="O29" s="6"/>
    </row>
    <row r="30" spans="1:15" ht="12.75">
      <c r="A30" s="4"/>
      <c r="D30" s="14"/>
      <c r="E30" s="14"/>
      <c r="F30" s="14"/>
      <c r="G30" s="14"/>
      <c r="H30" s="14"/>
      <c r="I30" s="14"/>
      <c r="J30" s="14"/>
      <c r="K30" s="14"/>
      <c r="N30" s="6"/>
      <c r="O30" s="6"/>
    </row>
    <row r="31" spans="4:15" ht="12.75">
      <c r="D31" s="14"/>
      <c r="E31" s="14"/>
      <c r="F31" s="14"/>
      <c r="G31" s="14"/>
      <c r="H31" s="14"/>
      <c r="I31" s="14"/>
      <c r="J31" s="14"/>
      <c r="K31" s="14"/>
      <c r="N31" s="6"/>
      <c r="O31" s="6"/>
    </row>
    <row r="32" spans="1:15" ht="13.5" thickBot="1">
      <c r="A32" s="12" t="s">
        <v>19</v>
      </c>
      <c r="D32" s="14"/>
      <c r="E32" s="14"/>
      <c r="F32" s="14"/>
      <c r="G32" s="14"/>
      <c r="H32" s="14"/>
      <c r="I32" s="14"/>
      <c r="J32" s="14"/>
      <c r="K32" s="14"/>
      <c r="O32" s="6"/>
    </row>
    <row r="33" spans="1:15" ht="12.75">
      <c r="A33" s="3" t="s">
        <v>66</v>
      </c>
      <c r="B33" s="4" t="s">
        <v>15</v>
      </c>
      <c r="D33" s="14"/>
      <c r="E33" s="14"/>
      <c r="F33" s="14"/>
      <c r="G33" s="14"/>
      <c r="H33" s="14"/>
      <c r="I33" s="14"/>
      <c r="J33" s="14"/>
      <c r="K33" s="14"/>
      <c r="N33" s="6"/>
      <c r="O33" s="6"/>
    </row>
    <row r="34" spans="1:15" ht="12.75">
      <c r="A34" s="4">
        <v>2004</v>
      </c>
      <c r="B34" s="4" t="s">
        <v>14</v>
      </c>
      <c r="D34" s="14"/>
      <c r="E34" s="14"/>
      <c r="F34" s="14"/>
      <c r="G34" s="14"/>
      <c r="H34" s="14"/>
      <c r="I34" s="14"/>
      <c r="J34" s="14">
        <v>338039</v>
      </c>
      <c r="K34" s="14">
        <v>0</v>
      </c>
      <c r="N34" s="6"/>
      <c r="O34" s="6"/>
    </row>
    <row r="35" spans="1:15" ht="12.75">
      <c r="A35" s="4" t="s">
        <v>75</v>
      </c>
      <c r="D35" s="14">
        <v>293481</v>
      </c>
      <c r="E35" s="14">
        <v>72475</v>
      </c>
      <c r="F35" s="14">
        <v>186600</v>
      </c>
      <c r="G35" s="14">
        <v>0</v>
      </c>
      <c r="H35" s="14">
        <v>0</v>
      </c>
      <c r="I35" s="14">
        <v>450707</v>
      </c>
      <c r="J35" s="14">
        <v>180811</v>
      </c>
      <c r="K35" s="14">
        <v>0</v>
      </c>
      <c r="M35" s="6">
        <f>J34+D35-I35-J35</f>
        <v>2</v>
      </c>
      <c r="N35" s="6"/>
      <c r="O35" s="6"/>
    </row>
    <row r="36" spans="1:15" ht="12.75">
      <c r="A36" s="4" t="s">
        <v>76</v>
      </c>
      <c r="D36" s="14">
        <v>1295349</v>
      </c>
      <c r="E36" s="14">
        <v>292818</v>
      </c>
      <c r="F36" s="14">
        <v>991396</v>
      </c>
      <c r="G36" s="14">
        <v>0</v>
      </c>
      <c r="H36" s="14">
        <v>0</v>
      </c>
      <c r="I36" s="14">
        <v>666043</v>
      </c>
      <c r="J36" s="14">
        <v>810116</v>
      </c>
      <c r="K36" s="14">
        <v>0</v>
      </c>
      <c r="M36" s="6">
        <f>J35+D36-I36-J36</f>
        <v>1</v>
      </c>
      <c r="N36" s="6"/>
      <c r="O36" s="6"/>
    </row>
    <row r="37" spans="1:15" ht="12.75">
      <c r="A37" s="4" t="s">
        <v>77</v>
      </c>
      <c r="D37" s="14">
        <v>5515076</v>
      </c>
      <c r="E37" s="14">
        <v>3242679</v>
      </c>
      <c r="F37" s="14">
        <v>2167546</v>
      </c>
      <c r="G37" s="14">
        <v>0</v>
      </c>
      <c r="H37" s="14">
        <v>51892</v>
      </c>
      <c r="I37" s="14">
        <v>1303913</v>
      </c>
      <c r="J37" s="15">
        <v>5021279</v>
      </c>
      <c r="K37" s="15">
        <v>0</v>
      </c>
      <c r="M37" s="6">
        <f>J36+D37-I37-J37</f>
        <v>0</v>
      </c>
      <c r="N37" s="6"/>
      <c r="O37" s="6"/>
    </row>
    <row r="38" spans="1:15" ht="12.75">
      <c r="A38" s="13" t="s">
        <v>123</v>
      </c>
      <c r="B38" s="4" t="s">
        <v>13</v>
      </c>
      <c r="D38" s="14"/>
      <c r="E38" s="14"/>
      <c r="F38" s="14"/>
      <c r="G38" s="14"/>
      <c r="H38" s="14"/>
      <c r="I38" s="14"/>
      <c r="J38" s="15"/>
      <c r="K38" s="15"/>
      <c r="M38" s="6"/>
      <c r="N38" s="6"/>
      <c r="O38" s="6"/>
    </row>
    <row r="39" spans="1:15" ht="12.75">
      <c r="A39" s="4" t="s">
        <v>77</v>
      </c>
      <c r="B39" s="4" t="s">
        <v>16</v>
      </c>
      <c r="D39" s="14">
        <v>806049</v>
      </c>
      <c r="E39" s="14">
        <v>782699</v>
      </c>
      <c r="F39" s="14">
        <v>23350</v>
      </c>
      <c r="G39" s="14">
        <v>0</v>
      </c>
      <c r="H39" s="14">
        <v>0</v>
      </c>
      <c r="I39" s="14">
        <v>166907</v>
      </c>
      <c r="J39" s="15">
        <v>639140</v>
      </c>
      <c r="K39" s="15">
        <v>0</v>
      </c>
      <c r="M39" s="6"/>
      <c r="N39" s="6"/>
      <c r="O39" s="6"/>
    </row>
    <row r="40" spans="1:15" ht="12.75">
      <c r="A40" s="13" t="s">
        <v>124</v>
      </c>
      <c r="B40" s="4" t="s">
        <v>13</v>
      </c>
      <c r="D40" s="14"/>
      <c r="E40" s="14"/>
      <c r="F40" s="14"/>
      <c r="G40" s="14"/>
      <c r="H40" s="14"/>
      <c r="I40" s="14"/>
      <c r="J40" s="14"/>
      <c r="K40" s="14"/>
      <c r="N40" s="6"/>
      <c r="O40" s="6"/>
    </row>
    <row r="41" spans="1:15" ht="12.75">
      <c r="A41" s="4" t="s">
        <v>77</v>
      </c>
      <c r="B41" s="4" t="s">
        <v>16</v>
      </c>
      <c r="D41" s="14">
        <v>124226</v>
      </c>
      <c r="E41" s="14">
        <v>98956</v>
      </c>
      <c r="F41" s="14">
        <v>0</v>
      </c>
      <c r="G41" s="14">
        <v>25270</v>
      </c>
      <c r="H41" s="14">
        <v>0</v>
      </c>
      <c r="I41" s="14">
        <v>121704</v>
      </c>
      <c r="J41" s="14">
        <v>2521</v>
      </c>
      <c r="K41" s="14">
        <v>67609</v>
      </c>
      <c r="N41" s="6"/>
      <c r="O41" s="6"/>
    </row>
    <row r="42" spans="1:15" ht="12.75">
      <c r="A42" s="13" t="s">
        <v>125</v>
      </c>
      <c r="B42" s="4" t="s">
        <v>13</v>
      </c>
      <c r="D42" s="14"/>
      <c r="E42" s="14"/>
      <c r="F42" s="14"/>
      <c r="G42" s="14"/>
      <c r="H42" s="14"/>
      <c r="I42" s="14"/>
      <c r="J42" s="14"/>
      <c r="K42" s="14"/>
      <c r="N42" s="6"/>
      <c r="O42" s="6"/>
    </row>
    <row r="43" spans="1:15" ht="13.5" customHeight="1">
      <c r="A43" s="4" t="s">
        <v>77</v>
      </c>
      <c r="B43" s="4" t="s">
        <v>16</v>
      </c>
      <c r="D43" s="14">
        <v>71826</v>
      </c>
      <c r="E43" s="14">
        <v>64462</v>
      </c>
      <c r="F43" s="14">
        <v>0</v>
      </c>
      <c r="G43" s="14">
        <v>7350</v>
      </c>
      <c r="H43" s="14">
        <v>0</v>
      </c>
      <c r="I43" s="14">
        <v>68330</v>
      </c>
      <c r="J43" s="14">
        <v>3496</v>
      </c>
      <c r="K43" s="14">
        <v>2720</v>
      </c>
      <c r="N43" s="6"/>
      <c r="O43" s="6"/>
    </row>
    <row r="44" spans="1:15" ht="13.5" customHeight="1">
      <c r="A44" s="13" t="s">
        <v>140</v>
      </c>
      <c r="B44" s="4" t="s">
        <v>13</v>
      </c>
      <c r="D44" s="14"/>
      <c r="E44" s="14"/>
      <c r="F44" s="14"/>
      <c r="G44" s="14"/>
      <c r="H44" s="14"/>
      <c r="I44" s="14"/>
      <c r="J44" s="14"/>
      <c r="K44" s="14"/>
      <c r="N44" s="6"/>
      <c r="O44" s="6"/>
    </row>
    <row r="45" spans="1:15" ht="13.5" customHeight="1">
      <c r="A45" s="4" t="s">
        <v>77</v>
      </c>
      <c r="B45" s="4" t="s">
        <v>16</v>
      </c>
      <c r="D45" s="14">
        <v>21486</v>
      </c>
      <c r="E45" s="14">
        <v>4500</v>
      </c>
      <c r="F45" s="14">
        <v>0</v>
      </c>
      <c r="G45" s="14">
        <f>4973+12000</f>
        <v>16973</v>
      </c>
      <c r="H45" s="14">
        <v>0</v>
      </c>
      <c r="I45" s="14">
        <v>16307</v>
      </c>
      <c r="J45" s="14">
        <v>5178</v>
      </c>
      <c r="K45" s="14">
        <v>0</v>
      </c>
      <c r="N45" s="6"/>
      <c r="O45" s="6"/>
    </row>
    <row r="46" spans="1:15" ht="13.5" customHeight="1">
      <c r="A46" s="13" t="s">
        <v>141</v>
      </c>
      <c r="B46" s="4" t="s">
        <v>13</v>
      </c>
      <c r="D46" s="14"/>
      <c r="E46" s="14"/>
      <c r="F46" s="14"/>
      <c r="G46" s="14"/>
      <c r="H46" s="14"/>
      <c r="I46" s="14"/>
      <c r="J46" s="14"/>
      <c r="K46" s="14"/>
      <c r="N46" s="6"/>
      <c r="O46" s="6"/>
    </row>
    <row r="47" spans="1:15" ht="13.5" customHeight="1">
      <c r="A47" s="4" t="s">
        <v>77</v>
      </c>
      <c r="B47" s="4" t="s">
        <v>16</v>
      </c>
      <c r="D47" s="14">
        <v>33401</v>
      </c>
      <c r="E47" s="14">
        <v>28050</v>
      </c>
      <c r="F47" s="14">
        <v>0</v>
      </c>
      <c r="G47" s="14">
        <v>5351</v>
      </c>
      <c r="H47" s="14">
        <v>0</v>
      </c>
      <c r="I47" s="14">
        <v>33401</v>
      </c>
      <c r="J47" s="14">
        <v>0</v>
      </c>
      <c r="K47" s="14">
        <v>0</v>
      </c>
      <c r="N47" s="6"/>
      <c r="O47" s="6"/>
    </row>
    <row r="48" spans="1:15" ht="12.75">
      <c r="A48" s="13" t="s">
        <v>126</v>
      </c>
      <c r="B48" s="4" t="s">
        <v>13</v>
      </c>
      <c r="D48" s="14"/>
      <c r="E48" s="14"/>
      <c r="F48" s="14"/>
      <c r="G48" s="14"/>
      <c r="H48" s="14"/>
      <c r="I48" s="14"/>
      <c r="J48" s="14"/>
      <c r="K48" s="14"/>
      <c r="N48" s="6"/>
      <c r="O48" s="6"/>
    </row>
    <row r="49" spans="1:15" ht="12.75">
      <c r="A49" s="4" t="s">
        <v>77</v>
      </c>
      <c r="B49" s="4" t="s">
        <v>16</v>
      </c>
      <c r="D49" s="14">
        <v>85095</v>
      </c>
      <c r="E49" s="14">
        <v>54894</v>
      </c>
      <c r="F49" s="14">
        <v>0</v>
      </c>
      <c r="G49" s="14">
        <v>30201</v>
      </c>
      <c r="H49" s="14">
        <v>0</v>
      </c>
      <c r="I49" s="14">
        <v>32306</v>
      </c>
      <c r="J49" s="14">
        <v>52789</v>
      </c>
      <c r="K49" s="14">
        <v>46789</v>
      </c>
      <c r="N49" s="6"/>
      <c r="O49" s="6"/>
    </row>
    <row r="50" spans="1:15" ht="12.75">
      <c r="A50" s="4"/>
      <c r="D50" s="14"/>
      <c r="E50" s="14"/>
      <c r="F50" s="14"/>
      <c r="G50" s="14"/>
      <c r="H50" s="14"/>
      <c r="I50" s="14"/>
      <c r="J50" s="14"/>
      <c r="K50" s="14"/>
      <c r="N50" s="6"/>
      <c r="O50" s="6"/>
    </row>
    <row r="51" spans="1:15" ht="13.5" thickBot="1">
      <c r="A51" s="12" t="s">
        <v>21</v>
      </c>
      <c r="D51" s="14"/>
      <c r="E51" s="14"/>
      <c r="F51" s="14"/>
      <c r="G51" s="14"/>
      <c r="H51" s="14"/>
      <c r="I51" s="14"/>
      <c r="J51" s="14"/>
      <c r="K51" s="14"/>
      <c r="O51" s="6"/>
    </row>
    <row r="52" spans="1:15" ht="12.75">
      <c r="A52" s="3" t="s">
        <v>53</v>
      </c>
      <c r="B52" s="4" t="s">
        <v>15</v>
      </c>
      <c r="D52" s="14"/>
      <c r="E52" s="14"/>
      <c r="F52" s="14"/>
      <c r="G52" s="14"/>
      <c r="H52" s="14"/>
      <c r="I52" s="14"/>
      <c r="J52" s="14"/>
      <c r="K52" s="14"/>
      <c r="O52" s="6"/>
    </row>
    <row r="53" spans="1:15" ht="12.75">
      <c r="A53" s="4">
        <v>2004</v>
      </c>
      <c r="B53" s="4" t="s">
        <v>14</v>
      </c>
      <c r="D53" s="14"/>
      <c r="E53" s="14"/>
      <c r="F53" s="14"/>
      <c r="G53" s="14"/>
      <c r="H53" s="14"/>
      <c r="I53" s="14"/>
      <c r="J53" s="14">
        <v>807469</v>
      </c>
      <c r="K53" s="14">
        <v>0</v>
      </c>
      <c r="O53" s="6"/>
    </row>
    <row r="54" spans="1:15" ht="12.75">
      <c r="A54" s="4" t="s">
        <v>75</v>
      </c>
      <c r="D54" s="14">
        <v>885674</v>
      </c>
      <c r="E54" s="14">
        <v>248807</v>
      </c>
      <c r="F54" s="14">
        <v>13000</v>
      </c>
      <c r="G54" s="14">
        <v>0</v>
      </c>
      <c r="H54" s="14">
        <v>0</v>
      </c>
      <c r="I54" s="14">
        <v>503162</v>
      </c>
      <c r="J54" s="14">
        <v>1189983</v>
      </c>
      <c r="K54" s="14">
        <v>0</v>
      </c>
      <c r="M54" s="6">
        <f>J53+D54-I54-J54</f>
        <v>-2</v>
      </c>
      <c r="N54" s="6"/>
      <c r="O54" s="6"/>
    </row>
    <row r="55" spans="1:15" ht="12.75">
      <c r="A55" s="4" t="s">
        <v>76</v>
      </c>
      <c r="D55" s="14">
        <v>5044337</v>
      </c>
      <c r="E55" s="14">
        <v>4026840</v>
      </c>
      <c r="F55" s="14">
        <v>663870</v>
      </c>
      <c r="G55" s="14">
        <v>0</v>
      </c>
      <c r="H55" s="14">
        <v>185500</v>
      </c>
      <c r="I55" s="14">
        <v>2101385</v>
      </c>
      <c r="J55" s="14">
        <v>4132935</v>
      </c>
      <c r="K55" s="14">
        <v>0</v>
      </c>
      <c r="M55" s="6">
        <f>J54+D55-I55-J55</f>
        <v>0</v>
      </c>
      <c r="N55" s="6"/>
      <c r="O55" s="6"/>
    </row>
    <row r="56" spans="1:15" ht="12.75">
      <c r="A56" s="4" t="s">
        <v>77</v>
      </c>
      <c r="D56" s="14">
        <v>5880591</v>
      </c>
      <c r="E56" s="14">
        <v>4646854</v>
      </c>
      <c r="F56" s="14">
        <v>796259</v>
      </c>
      <c r="G56" s="14">
        <v>1292</v>
      </c>
      <c r="H56" s="14">
        <v>328937</v>
      </c>
      <c r="I56" s="14">
        <v>2753658</v>
      </c>
      <c r="J56" s="15">
        <v>7259032</v>
      </c>
      <c r="K56" s="15">
        <v>0</v>
      </c>
      <c r="M56" s="6">
        <f>J55+D56-I56-J56</f>
        <v>836</v>
      </c>
      <c r="N56" s="6"/>
      <c r="O56" s="6"/>
    </row>
    <row r="57" spans="1:15" ht="12.75">
      <c r="A57" s="13" t="s">
        <v>90</v>
      </c>
      <c r="B57" s="4" t="s">
        <v>13</v>
      </c>
      <c r="D57" s="14"/>
      <c r="E57" s="14"/>
      <c r="F57" s="14"/>
      <c r="G57" s="14"/>
      <c r="H57" s="14"/>
      <c r="I57" s="14"/>
      <c r="J57" s="14"/>
      <c r="K57" s="14"/>
      <c r="N57" s="6"/>
      <c r="O57" s="6"/>
    </row>
    <row r="58" spans="1:15" ht="12.75">
      <c r="A58" s="4" t="s">
        <v>77</v>
      </c>
      <c r="B58" s="4" t="s">
        <v>16</v>
      </c>
      <c r="D58" s="14">
        <v>1163311</v>
      </c>
      <c r="E58" s="14">
        <v>1130242</v>
      </c>
      <c r="F58" s="14">
        <v>27295</v>
      </c>
      <c r="G58" s="14">
        <v>1000</v>
      </c>
      <c r="H58" s="14">
        <v>0</v>
      </c>
      <c r="I58" s="14">
        <v>963103</v>
      </c>
      <c r="J58" s="14">
        <v>226364</v>
      </c>
      <c r="K58" s="14">
        <v>83654</v>
      </c>
      <c r="M58" s="6">
        <f>J57+D58-I58-J58</f>
        <v>-26156</v>
      </c>
      <c r="N58" s="6"/>
      <c r="O58" s="6"/>
    </row>
    <row r="59" spans="1:15" ht="12.75">
      <c r="A59" s="13" t="s">
        <v>143</v>
      </c>
      <c r="B59" s="4" t="s">
        <v>13</v>
      </c>
      <c r="D59" s="14"/>
      <c r="E59" s="14"/>
      <c r="F59" s="14"/>
      <c r="G59" s="14"/>
      <c r="H59" s="14"/>
      <c r="I59" s="14"/>
      <c r="J59" s="14"/>
      <c r="K59" s="14"/>
      <c r="M59" s="6"/>
      <c r="N59" s="6"/>
      <c r="O59" s="6"/>
    </row>
    <row r="60" spans="1:15" ht="12.75">
      <c r="A60" s="4" t="s">
        <v>77</v>
      </c>
      <c r="B60" s="4" t="s">
        <v>16</v>
      </c>
      <c r="D60" s="15">
        <v>3584133</v>
      </c>
      <c r="E60" s="15">
        <v>976453</v>
      </c>
      <c r="F60" s="15">
        <v>96100</v>
      </c>
      <c r="G60" s="14">
        <f>11580+2500000</f>
        <v>2511580</v>
      </c>
      <c r="H60" s="14">
        <v>0</v>
      </c>
      <c r="I60" s="14">
        <v>830517</v>
      </c>
      <c r="J60" s="14">
        <v>2753616</v>
      </c>
      <c r="K60" s="14">
        <v>2595730</v>
      </c>
      <c r="M60" s="6"/>
      <c r="N60" s="6"/>
      <c r="O60" s="6"/>
    </row>
    <row r="61" spans="1:15" ht="12.75">
      <c r="A61" s="13"/>
      <c r="D61" s="14"/>
      <c r="E61" s="14"/>
      <c r="F61" s="14"/>
      <c r="G61" s="14"/>
      <c r="H61" s="14"/>
      <c r="I61" s="14"/>
      <c r="J61" s="14"/>
      <c r="K61" s="14"/>
      <c r="N61" s="6"/>
      <c r="O61" s="6"/>
    </row>
    <row r="62" spans="1:15" ht="12.75">
      <c r="A62" s="13"/>
      <c r="D62" s="14"/>
      <c r="E62" s="14"/>
      <c r="F62" s="14"/>
      <c r="G62" s="14"/>
      <c r="H62" s="14"/>
      <c r="I62" s="14"/>
      <c r="J62" s="14"/>
      <c r="K62" s="14"/>
      <c r="N62" s="6"/>
      <c r="O62" s="6"/>
    </row>
    <row r="63" spans="1:15" ht="13.5" thickBot="1">
      <c r="A63" s="12" t="s">
        <v>22</v>
      </c>
      <c r="D63" s="14"/>
      <c r="E63" s="14"/>
      <c r="F63" s="14"/>
      <c r="G63" s="14"/>
      <c r="H63" s="14"/>
      <c r="I63" s="14"/>
      <c r="J63" s="14"/>
      <c r="K63" s="14"/>
      <c r="O63" s="6"/>
    </row>
    <row r="64" spans="1:15" ht="12.75">
      <c r="A64" s="13" t="s">
        <v>78</v>
      </c>
      <c r="B64" s="13" t="s">
        <v>15</v>
      </c>
      <c r="C64" s="16"/>
      <c r="D64" s="14"/>
      <c r="E64" s="14"/>
      <c r="F64" s="14"/>
      <c r="G64" s="14"/>
      <c r="H64" s="14"/>
      <c r="I64" s="14"/>
      <c r="J64" s="14"/>
      <c r="K64" s="14"/>
      <c r="N64" s="6"/>
      <c r="O64" s="6"/>
    </row>
    <row r="65" spans="1:15" ht="12.75">
      <c r="A65" s="4" t="s">
        <v>77</v>
      </c>
      <c r="B65" s="13" t="s">
        <v>14</v>
      </c>
      <c r="C65" s="16"/>
      <c r="D65" s="14">
        <v>4824998</v>
      </c>
      <c r="E65" s="14">
        <v>3877624</v>
      </c>
      <c r="F65" s="14">
        <v>885195</v>
      </c>
      <c r="G65" s="14">
        <v>0</v>
      </c>
      <c r="H65" s="14">
        <v>61155</v>
      </c>
      <c r="I65" s="14">
        <v>1342417</v>
      </c>
      <c r="J65" s="14">
        <v>3482581</v>
      </c>
      <c r="K65" s="14">
        <v>0</v>
      </c>
      <c r="M65" s="6">
        <f>J64+D65-I65-J65</f>
        <v>0</v>
      </c>
      <c r="N65" s="6"/>
      <c r="O65" s="6"/>
    </row>
    <row r="66" spans="1:15" ht="12.75">
      <c r="A66" s="13" t="s">
        <v>129</v>
      </c>
      <c r="B66" s="4" t="s">
        <v>15</v>
      </c>
      <c r="D66" s="14"/>
      <c r="E66" s="14"/>
      <c r="F66" s="14"/>
      <c r="G66" s="14"/>
      <c r="H66" s="14"/>
      <c r="I66" s="14"/>
      <c r="J66" s="14"/>
      <c r="K66" s="14"/>
      <c r="M66" s="6"/>
      <c r="N66" s="6"/>
      <c r="O66" s="6"/>
    </row>
    <row r="67" spans="1:15" ht="12.75">
      <c r="A67" s="4" t="s">
        <v>77</v>
      </c>
      <c r="B67" s="4" t="s">
        <v>16</v>
      </c>
      <c r="D67" s="14">
        <v>629908</v>
      </c>
      <c r="E67" s="14">
        <v>592408</v>
      </c>
      <c r="F67" s="14">
        <v>0</v>
      </c>
      <c r="G67" s="14">
        <v>37500</v>
      </c>
      <c r="H67" s="14">
        <v>0</v>
      </c>
      <c r="I67" s="14">
        <v>150220</v>
      </c>
      <c r="J67" s="14">
        <v>479687</v>
      </c>
      <c r="K67" s="14">
        <v>0</v>
      </c>
      <c r="M67" s="6"/>
      <c r="N67" s="6"/>
      <c r="O67" s="6"/>
    </row>
    <row r="68" spans="1:15" ht="12.75">
      <c r="A68" s="3" t="s">
        <v>91</v>
      </c>
      <c r="B68" s="4" t="s">
        <v>13</v>
      </c>
      <c r="D68" s="14"/>
      <c r="E68" s="14"/>
      <c r="F68" s="14"/>
      <c r="G68" s="14"/>
      <c r="H68" s="14"/>
      <c r="I68" s="14"/>
      <c r="J68" s="14"/>
      <c r="K68" s="14"/>
      <c r="N68" s="6"/>
      <c r="O68" s="6"/>
    </row>
    <row r="69" spans="1:15" ht="12.75">
      <c r="A69" s="4" t="s">
        <v>77</v>
      </c>
      <c r="B69" s="4" t="s">
        <v>16</v>
      </c>
      <c r="D69" s="14">
        <v>537314</v>
      </c>
      <c r="E69" s="14">
        <v>531196</v>
      </c>
      <c r="F69" s="14">
        <v>0</v>
      </c>
      <c r="G69" s="14">
        <v>4800</v>
      </c>
      <c r="H69" s="14">
        <v>0</v>
      </c>
      <c r="I69" s="14">
        <v>260893</v>
      </c>
      <c r="J69" s="14">
        <v>276421</v>
      </c>
      <c r="K69" s="14">
        <v>0</v>
      </c>
      <c r="M69" s="6">
        <f>J68+D69-I69-J69</f>
        <v>0</v>
      </c>
      <c r="N69" s="6"/>
      <c r="O69" s="6"/>
    </row>
    <row r="70" spans="1:15" ht="12.75">
      <c r="A70" s="3" t="s">
        <v>92</v>
      </c>
      <c r="B70" s="4" t="s">
        <v>13</v>
      </c>
      <c r="D70" s="14"/>
      <c r="E70" s="14"/>
      <c r="F70" s="14"/>
      <c r="G70" s="14"/>
      <c r="H70" s="14"/>
      <c r="I70" s="14"/>
      <c r="J70" s="14"/>
      <c r="K70" s="14"/>
      <c r="N70" s="6"/>
      <c r="O70" s="6"/>
    </row>
    <row r="71" spans="1:15" ht="12.75">
      <c r="A71" s="4" t="s">
        <v>77</v>
      </c>
      <c r="B71" s="4" t="s">
        <v>16</v>
      </c>
      <c r="D71" s="14">
        <v>434451</v>
      </c>
      <c r="E71" s="14">
        <v>424931</v>
      </c>
      <c r="F71" s="14">
        <v>7750</v>
      </c>
      <c r="G71" s="14">
        <v>0</v>
      </c>
      <c r="H71" s="14">
        <v>0</v>
      </c>
      <c r="I71" s="14">
        <v>154094</v>
      </c>
      <c r="J71" s="14">
        <v>280355</v>
      </c>
      <c r="K71" s="14">
        <v>0</v>
      </c>
      <c r="M71" s="6">
        <f>J70+D71-I71-J71</f>
        <v>2</v>
      </c>
      <c r="N71" s="6"/>
      <c r="O71" s="6"/>
    </row>
    <row r="72" spans="1:15" ht="12.75">
      <c r="A72" s="13" t="s">
        <v>127</v>
      </c>
      <c r="B72" s="4" t="s">
        <v>13</v>
      </c>
      <c r="D72" s="14"/>
      <c r="E72" s="14"/>
      <c r="F72" s="14"/>
      <c r="G72" s="14"/>
      <c r="H72" s="14"/>
      <c r="I72" s="14"/>
      <c r="J72" s="14"/>
      <c r="K72" s="14"/>
      <c r="M72" s="6"/>
      <c r="N72" s="6"/>
      <c r="O72" s="6"/>
    </row>
    <row r="73" spans="1:15" ht="12.75">
      <c r="A73" s="4" t="s">
        <v>77</v>
      </c>
      <c r="B73" s="4" t="s">
        <v>16</v>
      </c>
      <c r="D73" s="14">
        <v>46799</v>
      </c>
      <c r="E73" s="14">
        <v>15199</v>
      </c>
      <c r="F73" s="14">
        <v>0</v>
      </c>
      <c r="G73" s="14">
        <f>26600+5000</f>
        <v>31600</v>
      </c>
      <c r="H73" s="14">
        <v>0</v>
      </c>
      <c r="I73" s="14">
        <v>46799</v>
      </c>
      <c r="J73" s="14">
        <v>0</v>
      </c>
      <c r="K73" s="14">
        <v>0</v>
      </c>
      <c r="M73" s="6"/>
      <c r="N73" s="6"/>
      <c r="O73" s="6"/>
    </row>
    <row r="74" spans="1:15" ht="12.75">
      <c r="A74" s="13" t="s">
        <v>128</v>
      </c>
      <c r="B74" s="4" t="s">
        <v>13</v>
      </c>
      <c r="D74" s="14"/>
      <c r="E74" s="14"/>
      <c r="F74" s="14"/>
      <c r="G74" s="14"/>
      <c r="H74" s="14"/>
      <c r="I74" s="14"/>
      <c r="J74" s="14"/>
      <c r="K74" s="14"/>
      <c r="M74" s="6"/>
      <c r="N74" s="6"/>
      <c r="O74" s="6"/>
    </row>
    <row r="75" spans="1:15" ht="12.75">
      <c r="A75" s="4" t="s">
        <v>77</v>
      </c>
      <c r="B75" s="4" t="s">
        <v>16</v>
      </c>
      <c r="D75" s="14">
        <v>1060384</v>
      </c>
      <c r="E75" s="14">
        <v>959384</v>
      </c>
      <c r="F75" s="14">
        <v>96000</v>
      </c>
      <c r="G75" s="14">
        <v>0</v>
      </c>
      <c r="H75" s="14">
        <v>0</v>
      </c>
      <c r="I75" s="14">
        <v>464820</v>
      </c>
      <c r="J75" s="14">
        <v>595563</v>
      </c>
      <c r="K75" s="14">
        <v>0</v>
      </c>
      <c r="M75" s="6"/>
      <c r="N75" s="6"/>
      <c r="O75" s="6"/>
    </row>
    <row r="76" spans="1:2" ht="12.75">
      <c r="A76" s="3" t="s">
        <v>144</v>
      </c>
      <c r="B76" s="4" t="s">
        <v>13</v>
      </c>
    </row>
    <row r="77" spans="1:11" ht="12.75">
      <c r="A77" s="4" t="s">
        <v>77</v>
      </c>
      <c r="B77" s="4" t="s">
        <v>16</v>
      </c>
      <c r="D77" s="19">
        <v>40822</v>
      </c>
      <c r="E77" s="19">
        <v>40822</v>
      </c>
      <c r="F77" s="19">
        <v>0</v>
      </c>
      <c r="G77" s="19">
        <v>0</v>
      </c>
      <c r="H77" s="19">
        <v>0</v>
      </c>
      <c r="I77" s="19">
        <v>40531</v>
      </c>
      <c r="J77" s="19">
        <v>289</v>
      </c>
      <c r="K77" s="19">
        <v>4958</v>
      </c>
    </row>
    <row r="78" spans="1:15" ht="12.75">
      <c r="A78" s="13" t="s">
        <v>145</v>
      </c>
      <c r="B78" s="4" t="s">
        <v>13</v>
      </c>
      <c r="D78" s="14"/>
      <c r="E78" s="14"/>
      <c r="F78" s="14"/>
      <c r="G78" s="14"/>
      <c r="H78" s="14"/>
      <c r="I78" s="14"/>
      <c r="J78" s="14"/>
      <c r="K78" s="14"/>
      <c r="M78" s="6"/>
      <c r="N78" s="6"/>
      <c r="O78" s="6"/>
    </row>
    <row r="79" spans="1:15" ht="12.75">
      <c r="A79" s="4" t="s">
        <v>77</v>
      </c>
      <c r="B79" s="4" t="s">
        <v>16</v>
      </c>
      <c r="D79" s="14">
        <v>728418</v>
      </c>
      <c r="E79" s="14">
        <v>87168</v>
      </c>
      <c r="F79" s="14">
        <v>0</v>
      </c>
      <c r="G79" s="14">
        <f>101250+540000</f>
        <v>641250</v>
      </c>
      <c r="H79" s="14">
        <v>0</v>
      </c>
      <c r="I79" s="14">
        <v>188286</v>
      </c>
      <c r="J79" s="14">
        <v>540268</v>
      </c>
      <c r="K79" s="14">
        <v>550616</v>
      </c>
      <c r="N79" s="6"/>
      <c r="O79" s="6"/>
    </row>
    <row r="80" spans="1:15" ht="12.75">
      <c r="A80" s="4"/>
      <c r="D80" s="14"/>
      <c r="E80" s="14"/>
      <c r="F80" s="14"/>
      <c r="G80" s="14"/>
      <c r="H80" s="14"/>
      <c r="I80" s="14"/>
      <c r="J80" s="14"/>
      <c r="K80" s="14"/>
      <c r="N80" s="6"/>
      <c r="O80" s="6"/>
    </row>
    <row r="81" spans="1:15" ht="12.75">
      <c r="A81" s="4"/>
      <c r="D81" s="14"/>
      <c r="E81" s="14"/>
      <c r="F81" s="14"/>
      <c r="G81" s="14"/>
      <c r="H81" s="14"/>
      <c r="I81" s="14"/>
      <c r="J81" s="14"/>
      <c r="K81" s="14"/>
      <c r="N81" s="6"/>
      <c r="O81" s="6"/>
    </row>
    <row r="82" spans="1:15" ht="13.5" thickBot="1">
      <c r="A82" s="12" t="s">
        <v>23</v>
      </c>
      <c r="D82" s="14"/>
      <c r="E82" s="14"/>
      <c r="F82" s="14"/>
      <c r="G82" s="14"/>
      <c r="H82" s="14"/>
      <c r="I82" s="14"/>
      <c r="J82" s="14"/>
      <c r="K82" s="14"/>
      <c r="O82" s="6"/>
    </row>
    <row r="83" spans="1:15" ht="12.75">
      <c r="A83" s="13" t="s">
        <v>104</v>
      </c>
      <c r="B83" s="4" t="s">
        <v>15</v>
      </c>
      <c r="D83" s="14"/>
      <c r="E83" s="14"/>
      <c r="F83" s="14"/>
      <c r="G83" s="14"/>
      <c r="H83" s="14"/>
      <c r="I83" s="14"/>
      <c r="J83" s="14"/>
      <c r="K83" s="14"/>
      <c r="N83" s="6"/>
      <c r="O83" s="6"/>
    </row>
    <row r="84" spans="1:15" ht="12.75">
      <c r="A84" s="4" t="s">
        <v>77</v>
      </c>
      <c r="B84" s="4" t="s">
        <v>20</v>
      </c>
      <c r="D84" s="14">
        <v>193984</v>
      </c>
      <c r="E84" s="14">
        <v>75984</v>
      </c>
      <c r="F84" s="14">
        <v>0</v>
      </c>
      <c r="G84" s="14">
        <v>118000</v>
      </c>
      <c r="H84" s="14">
        <v>0</v>
      </c>
      <c r="I84" s="14">
        <v>179143</v>
      </c>
      <c r="J84" s="14">
        <v>4285</v>
      </c>
      <c r="K84" s="14">
        <v>118000</v>
      </c>
      <c r="M84" s="6">
        <f>J83+D84-I84-J84</f>
        <v>10556</v>
      </c>
      <c r="N84" s="6"/>
      <c r="O84" s="6"/>
    </row>
    <row r="85" spans="1:15" ht="12.75">
      <c r="A85" s="13" t="s">
        <v>106</v>
      </c>
      <c r="B85" s="4" t="s">
        <v>15</v>
      </c>
      <c r="D85" s="14"/>
      <c r="E85" s="14"/>
      <c r="F85" s="14"/>
      <c r="G85" s="14"/>
      <c r="H85" s="14"/>
      <c r="I85" s="14"/>
      <c r="J85" s="14"/>
      <c r="K85" s="14"/>
      <c r="N85" s="6"/>
      <c r="O85" s="6"/>
    </row>
    <row r="86" spans="1:15" ht="12.75">
      <c r="A86" s="4" t="s">
        <v>77</v>
      </c>
      <c r="B86" s="4" t="s">
        <v>20</v>
      </c>
      <c r="D86" s="14">
        <v>52831</v>
      </c>
      <c r="E86" s="14">
        <v>47500</v>
      </c>
      <c r="F86" s="14">
        <v>0</v>
      </c>
      <c r="G86" s="14">
        <v>5000</v>
      </c>
      <c r="H86" s="14">
        <v>0</v>
      </c>
      <c r="I86" s="14">
        <v>11202</v>
      </c>
      <c r="J86" s="14">
        <v>41628</v>
      </c>
      <c r="K86" s="14">
        <v>0</v>
      </c>
      <c r="M86" s="6">
        <f>J85+D86-I86-J86</f>
        <v>1</v>
      </c>
      <c r="N86" s="6"/>
      <c r="O86" s="6"/>
    </row>
    <row r="87" spans="1:15" ht="12.75">
      <c r="A87" s="13" t="s">
        <v>93</v>
      </c>
      <c r="B87" s="4" t="s">
        <v>13</v>
      </c>
      <c r="D87" s="14"/>
      <c r="E87" s="14"/>
      <c r="F87" s="14"/>
      <c r="G87" s="14"/>
      <c r="H87" s="14"/>
      <c r="I87" s="14"/>
      <c r="J87" s="14"/>
      <c r="K87" s="14"/>
      <c r="N87" s="6"/>
      <c r="O87" s="6"/>
    </row>
    <row r="88" spans="1:15" ht="12.75">
      <c r="A88" s="4" t="s">
        <v>77</v>
      </c>
      <c r="B88" s="4" t="s">
        <v>20</v>
      </c>
      <c r="D88" s="14">
        <v>323135</v>
      </c>
      <c r="E88" s="14">
        <v>289964</v>
      </c>
      <c r="F88" s="14">
        <v>0</v>
      </c>
      <c r="G88" s="14">
        <v>32794</v>
      </c>
      <c r="H88" s="14">
        <v>0</v>
      </c>
      <c r="I88" s="14">
        <v>323009</v>
      </c>
      <c r="J88" s="14">
        <v>124</v>
      </c>
      <c r="K88" s="14">
        <v>0</v>
      </c>
      <c r="M88" s="6">
        <f>J87+D88-I88-J88</f>
        <v>2</v>
      </c>
      <c r="N88" s="6"/>
      <c r="O88" s="6"/>
    </row>
    <row r="89" spans="1:15" ht="12.75">
      <c r="A89" s="13" t="s">
        <v>105</v>
      </c>
      <c r="B89" s="4" t="s">
        <v>13</v>
      </c>
      <c r="D89" s="14"/>
      <c r="E89" s="14"/>
      <c r="F89" s="14"/>
      <c r="G89" s="14"/>
      <c r="H89" s="14"/>
      <c r="I89" s="14"/>
      <c r="J89" s="14"/>
      <c r="K89" s="14"/>
      <c r="N89" s="6"/>
      <c r="O89" s="6"/>
    </row>
    <row r="90" spans="1:15" ht="12.75">
      <c r="A90" s="4" t="s">
        <v>77</v>
      </c>
      <c r="B90" s="4" t="s">
        <v>20</v>
      </c>
      <c r="D90" s="14">
        <v>1482739</v>
      </c>
      <c r="E90" s="14">
        <v>942981</v>
      </c>
      <c r="F90" s="14">
        <v>0</v>
      </c>
      <c r="G90" s="14">
        <v>539000</v>
      </c>
      <c r="H90" s="14">
        <v>0</v>
      </c>
      <c r="I90" s="14">
        <v>1330989</v>
      </c>
      <c r="J90" s="14">
        <v>158949</v>
      </c>
      <c r="K90" s="14">
        <v>439000</v>
      </c>
      <c r="M90" s="6">
        <f>J89+D90-I90-J90</f>
        <v>-7199</v>
      </c>
      <c r="N90" s="6"/>
      <c r="O90" s="6"/>
    </row>
    <row r="91" spans="1:15" ht="12.75">
      <c r="A91" s="13" t="s">
        <v>130</v>
      </c>
      <c r="B91" s="4" t="s">
        <v>13</v>
      </c>
      <c r="D91" s="14"/>
      <c r="E91" s="14"/>
      <c r="F91" s="14"/>
      <c r="G91" s="14"/>
      <c r="H91" s="14"/>
      <c r="I91" s="14"/>
      <c r="J91" s="14"/>
      <c r="K91" s="14"/>
      <c r="M91" s="6"/>
      <c r="N91" s="6"/>
      <c r="O91" s="6"/>
    </row>
    <row r="92" spans="1:15" ht="12.75">
      <c r="A92" s="4" t="s">
        <v>77</v>
      </c>
      <c r="B92" s="4" t="s">
        <v>20</v>
      </c>
      <c r="D92" s="14">
        <v>6537661</v>
      </c>
      <c r="E92" s="14">
        <v>11582</v>
      </c>
      <c r="F92" s="14">
        <v>0</v>
      </c>
      <c r="G92" s="14">
        <v>6525602</v>
      </c>
      <c r="H92" s="14">
        <v>0</v>
      </c>
      <c r="I92" s="14">
        <v>5449243</v>
      </c>
      <c r="J92" s="14">
        <v>1088418</v>
      </c>
      <c r="K92" s="14">
        <v>6000000</v>
      </c>
      <c r="M92" s="6"/>
      <c r="N92" s="6"/>
      <c r="O92" s="6"/>
    </row>
    <row r="93" spans="1:15" ht="12.75">
      <c r="A93" s="13" t="s">
        <v>146</v>
      </c>
      <c r="B93" s="4" t="s">
        <v>13</v>
      </c>
      <c r="D93" s="14"/>
      <c r="E93" s="14"/>
      <c r="F93" s="14"/>
      <c r="G93" s="14"/>
      <c r="H93" s="14"/>
      <c r="I93" s="14"/>
      <c r="J93" s="14"/>
      <c r="K93" s="14"/>
      <c r="M93" s="6"/>
      <c r="N93" s="6"/>
      <c r="O93" s="6"/>
    </row>
    <row r="94" spans="1:15" ht="12.75">
      <c r="A94" s="4" t="s">
        <v>77</v>
      </c>
      <c r="B94" s="4" t="s">
        <v>20</v>
      </c>
      <c r="D94" s="14">
        <v>1485920</v>
      </c>
      <c r="E94" s="14">
        <v>1432752</v>
      </c>
      <c r="F94" s="14">
        <v>3167</v>
      </c>
      <c r="G94" s="14">
        <v>50000</v>
      </c>
      <c r="H94" s="14">
        <v>0</v>
      </c>
      <c r="I94" s="14">
        <v>398569</v>
      </c>
      <c r="J94" s="14">
        <v>1087350</v>
      </c>
      <c r="K94" s="14">
        <v>50000</v>
      </c>
      <c r="M94" s="6"/>
      <c r="N94" s="6"/>
      <c r="O94" s="6"/>
    </row>
    <row r="95" spans="1:15" ht="12.75">
      <c r="A95" s="13" t="s">
        <v>107</v>
      </c>
      <c r="B95" s="4" t="s">
        <v>13</v>
      </c>
      <c r="D95" s="14"/>
      <c r="E95" s="14"/>
      <c r="F95" s="14"/>
      <c r="G95" s="14"/>
      <c r="H95" s="14"/>
      <c r="I95" s="14"/>
      <c r="J95" s="14"/>
      <c r="K95" s="14"/>
      <c r="N95" s="6"/>
      <c r="O95" s="6"/>
    </row>
    <row r="96" spans="1:15" ht="12.75">
      <c r="A96" s="4" t="s">
        <v>77</v>
      </c>
      <c r="B96" s="4" t="s">
        <v>20</v>
      </c>
      <c r="D96" s="14">
        <v>2355462</v>
      </c>
      <c r="E96" s="14">
        <v>2267067</v>
      </c>
      <c r="F96" s="14">
        <v>42700</v>
      </c>
      <c r="G96" s="14">
        <v>43800</v>
      </c>
      <c r="H96" s="14">
        <v>0</v>
      </c>
      <c r="I96" s="14">
        <v>1016420</v>
      </c>
      <c r="J96" s="14">
        <v>1339092</v>
      </c>
      <c r="K96" s="14">
        <v>41089</v>
      </c>
      <c r="M96" s="6">
        <f>J95+D96-I96-J96</f>
        <v>-50</v>
      </c>
      <c r="N96" s="6"/>
      <c r="O96" s="6"/>
    </row>
    <row r="99" spans="1:15" ht="12.75">
      <c r="A99" s="4"/>
      <c r="D99" s="14"/>
      <c r="E99" s="14"/>
      <c r="F99" s="14"/>
      <c r="G99" s="14"/>
      <c r="H99" s="14"/>
      <c r="I99" s="14"/>
      <c r="K99" s="14"/>
      <c r="M99" s="6"/>
      <c r="N99" s="6"/>
      <c r="O99" s="6"/>
    </row>
    <row r="100" spans="1:15" ht="12.75">
      <c r="A100" s="4"/>
      <c r="D100" s="14"/>
      <c r="E100" s="14"/>
      <c r="F100" s="14"/>
      <c r="G100" s="14"/>
      <c r="H100" s="14"/>
      <c r="I100" s="14"/>
      <c r="J100" s="14"/>
      <c r="K100" s="14"/>
      <c r="N100" s="6"/>
      <c r="O100" s="6"/>
    </row>
    <row r="101" spans="1:15" ht="13.5" thickBot="1">
      <c r="A101" s="17" t="s">
        <v>89</v>
      </c>
      <c r="D101" s="14"/>
      <c r="E101" s="14"/>
      <c r="F101" s="14"/>
      <c r="G101" s="14"/>
      <c r="H101" s="14"/>
      <c r="I101" s="14"/>
      <c r="J101" s="14"/>
      <c r="K101" s="14"/>
      <c r="N101" s="6"/>
      <c r="O101" s="6"/>
    </row>
    <row r="102" spans="1:15" ht="12.75">
      <c r="A102" s="27" t="s">
        <v>147</v>
      </c>
      <c r="B102" s="4" t="s">
        <v>13</v>
      </c>
      <c r="D102" s="14"/>
      <c r="E102" s="14"/>
      <c r="F102" s="14"/>
      <c r="G102" s="14"/>
      <c r="H102" s="14"/>
      <c r="I102" s="14"/>
      <c r="J102" s="14"/>
      <c r="K102" s="14"/>
      <c r="N102" s="6"/>
      <c r="O102" s="6"/>
    </row>
    <row r="103" spans="1:15" ht="12.75">
      <c r="A103" s="4" t="s">
        <v>77</v>
      </c>
      <c r="B103" s="4" t="s">
        <v>20</v>
      </c>
      <c r="D103" s="14">
        <v>1337002</v>
      </c>
      <c r="E103" s="14">
        <v>655987</v>
      </c>
      <c r="F103" s="14">
        <v>675150</v>
      </c>
      <c r="G103" s="14">
        <v>0</v>
      </c>
      <c r="H103" s="14">
        <v>0</v>
      </c>
      <c r="I103" s="14">
        <v>500730</v>
      </c>
      <c r="J103" s="14">
        <v>1699015</v>
      </c>
      <c r="K103" s="14">
        <v>0</v>
      </c>
      <c r="N103" s="6"/>
      <c r="O103" s="6"/>
    </row>
    <row r="104" spans="1:15" ht="12.75">
      <c r="A104" s="13" t="s">
        <v>94</v>
      </c>
      <c r="B104" s="4" t="s">
        <v>13</v>
      </c>
      <c r="D104" s="14"/>
      <c r="E104" s="14"/>
      <c r="F104" s="14"/>
      <c r="G104" s="14"/>
      <c r="H104" s="14"/>
      <c r="I104" s="14"/>
      <c r="J104" s="14"/>
      <c r="K104" s="14"/>
      <c r="N104" s="6"/>
      <c r="O104" s="6"/>
    </row>
    <row r="105" spans="1:15" ht="12.75">
      <c r="A105" s="4" t="s">
        <v>77</v>
      </c>
      <c r="B105" s="4" t="s">
        <v>20</v>
      </c>
      <c r="D105" s="14">
        <v>21988</v>
      </c>
      <c r="E105" s="14">
        <v>21988</v>
      </c>
      <c r="F105" s="14">
        <v>0</v>
      </c>
      <c r="G105" s="14">
        <v>0</v>
      </c>
      <c r="H105" s="14">
        <v>0</v>
      </c>
      <c r="I105" s="14">
        <v>11563</v>
      </c>
      <c r="J105" s="14">
        <v>10585</v>
      </c>
      <c r="K105" s="14">
        <v>23776</v>
      </c>
      <c r="M105" s="6">
        <f>J104+D105-I105-J105</f>
        <v>-160</v>
      </c>
      <c r="N105" s="6"/>
      <c r="O105" s="6"/>
    </row>
    <row r="106" spans="1:15" ht="12.75">
      <c r="A106" s="4"/>
      <c r="D106" s="14"/>
      <c r="E106" s="14"/>
      <c r="F106" s="14"/>
      <c r="G106" s="14"/>
      <c r="H106" s="14"/>
      <c r="I106" s="14"/>
      <c r="J106" s="14"/>
      <c r="K106" s="14"/>
      <c r="N106" s="6"/>
      <c r="O106" s="6"/>
    </row>
    <row r="107" spans="4:15" ht="12.75">
      <c r="D107" s="14"/>
      <c r="E107" s="14"/>
      <c r="F107" s="14"/>
      <c r="G107" s="14"/>
      <c r="H107" s="14"/>
      <c r="I107" s="14"/>
      <c r="J107" s="14"/>
      <c r="K107" s="14"/>
      <c r="N107" s="6"/>
      <c r="O107" s="6"/>
    </row>
    <row r="108" spans="1:15" ht="13.5" thickBot="1">
      <c r="A108" s="12" t="s">
        <v>24</v>
      </c>
      <c r="D108" s="14"/>
      <c r="E108" s="14"/>
      <c r="F108" s="14"/>
      <c r="G108" s="14"/>
      <c r="H108" s="14"/>
      <c r="I108" s="14"/>
      <c r="J108" s="14"/>
      <c r="K108" s="14"/>
      <c r="O108" s="6"/>
    </row>
    <row r="109" spans="1:15" ht="12.75">
      <c r="A109" s="3" t="s">
        <v>80</v>
      </c>
      <c r="B109" s="4" t="s">
        <v>15</v>
      </c>
      <c r="D109" s="14"/>
      <c r="E109" s="14"/>
      <c r="F109" s="14"/>
      <c r="G109" s="14"/>
      <c r="H109" s="14"/>
      <c r="I109" s="14"/>
      <c r="J109" s="14"/>
      <c r="K109" s="14"/>
      <c r="O109" s="6"/>
    </row>
    <row r="110" spans="1:15" ht="12.75">
      <c r="A110" s="4" t="s">
        <v>77</v>
      </c>
      <c r="B110" s="4" t="s">
        <v>20</v>
      </c>
      <c r="D110" s="14">
        <v>4968786</v>
      </c>
      <c r="E110" s="14">
        <v>3703010</v>
      </c>
      <c r="F110" s="14">
        <v>929660</v>
      </c>
      <c r="G110" s="14">
        <v>0</v>
      </c>
      <c r="H110" s="14">
        <v>324103</v>
      </c>
      <c r="I110" s="14">
        <v>1599432</v>
      </c>
      <c r="J110" s="14">
        <v>3369352</v>
      </c>
      <c r="K110" s="14">
        <v>0</v>
      </c>
      <c r="M110" s="6">
        <f>J109+D110-I110-J110</f>
        <v>2</v>
      </c>
      <c r="N110" s="6"/>
      <c r="O110" s="6"/>
    </row>
    <row r="111" spans="1:15" ht="12.75">
      <c r="A111" s="13" t="s">
        <v>95</v>
      </c>
      <c r="B111" s="13" t="s">
        <v>15</v>
      </c>
      <c r="C111" s="18"/>
      <c r="D111" s="14"/>
      <c r="E111" s="14"/>
      <c r="F111" s="14"/>
      <c r="G111" s="14"/>
      <c r="H111" s="14"/>
      <c r="I111" s="14"/>
      <c r="J111" s="14"/>
      <c r="K111" s="14"/>
      <c r="N111" s="6"/>
      <c r="O111" s="6"/>
    </row>
    <row r="112" spans="1:15" ht="12.75">
      <c r="A112" s="4" t="s">
        <v>77</v>
      </c>
      <c r="B112" s="13" t="s">
        <v>20</v>
      </c>
      <c r="C112" s="18"/>
      <c r="D112" s="14">
        <v>83411</v>
      </c>
      <c r="E112" s="14">
        <v>21711</v>
      </c>
      <c r="F112" s="14">
        <v>0</v>
      </c>
      <c r="G112" s="14">
        <v>58600</v>
      </c>
      <c r="H112" s="14">
        <v>0</v>
      </c>
      <c r="I112" s="14">
        <v>81836</v>
      </c>
      <c r="J112" s="14">
        <v>1572</v>
      </c>
      <c r="K112" s="14">
        <v>65470</v>
      </c>
      <c r="M112" s="6">
        <f>J111+D112-I112-J112</f>
        <v>3</v>
      </c>
      <c r="N112" s="6"/>
      <c r="O112" s="6"/>
    </row>
    <row r="113" spans="1:15" ht="12.75">
      <c r="A113" s="13" t="s">
        <v>148</v>
      </c>
      <c r="B113" s="13" t="s">
        <v>15</v>
      </c>
      <c r="C113" s="18"/>
      <c r="D113" s="14"/>
      <c r="E113" s="14"/>
      <c r="F113" s="14"/>
      <c r="G113" s="14"/>
      <c r="H113" s="14"/>
      <c r="I113" s="14"/>
      <c r="J113" s="14"/>
      <c r="K113" s="14"/>
      <c r="M113" s="6"/>
      <c r="N113" s="6"/>
      <c r="O113" s="6"/>
    </row>
    <row r="114" spans="1:15" ht="12.75">
      <c r="A114" s="4" t="s">
        <v>77</v>
      </c>
      <c r="B114" s="13" t="s">
        <v>20</v>
      </c>
      <c r="C114" s="18"/>
      <c r="D114" s="14">
        <v>85886</v>
      </c>
      <c r="E114" s="14">
        <v>85886</v>
      </c>
      <c r="F114" s="14">
        <v>0</v>
      </c>
      <c r="G114" s="14">
        <v>0</v>
      </c>
      <c r="H114" s="14">
        <v>0</v>
      </c>
      <c r="I114" s="14">
        <v>46086</v>
      </c>
      <c r="J114" s="14">
        <v>39799</v>
      </c>
      <c r="K114" s="14">
        <v>0</v>
      </c>
      <c r="M114" s="6"/>
      <c r="N114" s="6"/>
      <c r="O114" s="6"/>
    </row>
    <row r="115" spans="1:15" ht="12.75">
      <c r="A115" s="13" t="s">
        <v>96</v>
      </c>
      <c r="B115" s="13" t="s">
        <v>15</v>
      </c>
      <c r="C115" s="18"/>
      <c r="D115" s="14"/>
      <c r="E115" s="14"/>
      <c r="F115" s="14"/>
      <c r="G115" s="14"/>
      <c r="H115" s="14"/>
      <c r="I115" s="14"/>
      <c r="J115" s="14"/>
      <c r="K115" s="14"/>
      <c r="N115" s="6"/>
      <c r="O115" s="6"/>
    </row>
    <row r="116" spans="1:15" ht="12.75">
      <c r="A116" s="4" t="s">
        <v>77</v>
      </c>
      <c r="B116" s="13" t="s">
        <v>20</v>
      </c>
      <c r="C116" s="18"/>
      <c r="D116" s="14">
        <v>389769</v>
      </c>
      <c r="E116" s="14">
        <v>380269</v>
      </c>
      <c r="F116" s="14">
        <v>9500</v>
      </c>
      <c r="G116" s="14">
        <v>0</v>
      </c>
      <c r="H116" s="14">
        <v>0</v>
      </c>
      <c r="I116" s="14">
        <v>384176</v>
      </c>
      <c r="J116" s="14">
        <v>5592</v>
      </c>
      <c r="K116" s="14">
        <v>0</v>
      </c>
      <c r="M116" s="6">
        <f>J115+D116-I116-J116</f>
        <v>1</v>
      </c>
      <c r="N116" s="6"/>
      <c r="O116" s="6"/>
    </row>
    <row r="117" spans="1:15" ht="12.75">
      <c r="A117" s="13" t="s">
        <v>97</v>
      </c>
      <c r="B117" s="13" t="s">
        <v>13</v>
      </c>
      <c r="C117" s="18"/>
      <c r="D117" s="14"/>
      <c r="E117" s="14"/>
      <c r="F117" s="14"/>
      <c r="G117" s="14"/>
      <c r="H117" s="14"/>
      <c r="I117" s="14"/>
      <c r="J117" s="14"/>
      <c r="K117" s="14"/>
      <c r="N117" s="6"/>
      <c r="O117" s="6"/>
    </row>
    <row r="118" spans="1:15" ht="12.75">
      <c r="A118" s="4" t="s">
        <v>77</v>
      </c>
      <c r="B118" s="13" t="s">
        <v>20</v>
      </c>
      <c r="C118" s="18"/>
      <c r="D118" s="14">
        <v>8999140</v>
      </c>
      <c r="E118" s="14">
        <v>8511863</v>
      </c>
      <c r="F118" s="14">
        <v>478581</v>
      </c>
      <c r="G118" s="14">
        <v>0</v>
      </c>
      <c r="H118" s="14">
        <v>0</v>
      </c>
      <c r="I118" s="14">
        <v>1440094</v>
      </c>
      <c r="J118" s="14">
        <v>7559045</v>
      </c>
      <c r="K118" s="14">
        <v>29218</v>
      </c>
      <c r="M118" s="6">
        <f>J117+D118-I118-J118</f>
        <v>1</v>
      </c>
      <c r="N118" s="6"/>
      <c r="O118" s="6"/>
    </row>
    <row r="119" spans="1:15" ht="12.75">
      <c r="A119" s="13" t="s">
        <v>98</v>
      </c>
      <c r="B119" s="13" t="s">
        <v>13</v>
      </c>
      <c r="C119" s="18"/>
      <c r="D119" s="14"/>
      <c r="E119" s="14"/>
      <c r="F119" s="14"/>
      <c r="G119" s="14"/>
      <c r="H119" s="14"/>
      <c r="I119" s="14"/>
      <c r="J119" s="14"/>
      <c r="K119" s="14"/>
      <c r="N119" s="6"/>
      <c r="O119" s="6"/>
    </row>
    <row r="120" spans="1:15" ht="12.75">
      <c r="A120" s="4" t="s">
        <v>77</v>
      </c>
      <c r="B120" s="13" t="s">
        <v>20</v>
      </c>
      <c r="C120" s="18"/>
      <c r="D120" s="14">
        <v>3377857</v>
      </c>
      <c r="E120" s="14">
        <v>3303601</v>
      </c>
      <c r="F120" s="14">
        <v>66100</v>
      </c>
      <c r="G120" s="14">
        <v>8087</v>
      </c>
      <c r="H120" s="14">
        <v>0</v>
      </c>
      <c r="I120" s="14">
        <v>1290754</v>
      </c>
      <c r="J120" s="14">
        <v>2087103</v>
      </c>
      <c r="K120" s="14">
        <v>13252</v>
      </c>
      <c r="M120" s="6">
        <f>J119+D120-I120-J120</f>
        <v>0</v>
      </c>
      <c r="N120" s="6"/>
      <c r="O120" s="6"/>
    </row>
    <row r="121" spans="1:15" ht="12.75">
      <c r="A121" s="13" t="s">
        <v>108</v>
      </c>
      <c r="B121" s="13" t="s">
        <v>13</v>
      </c>
      <c r="C121" s="18"/>
      <c r="D121" s="14"/>
      <c r="E121" s="14"/>
      <c r="F121" s="14"/>
      <c r="G121" s="14"/>
      <c r="H121" s="14"/>
      <c r="I121" s="14"/>
      <c r="J121" s="14"/>
      <c r="K121" s="14"/>
      <c r="N121" s="6"/>
      <c r="O121" s="6"/>
    </row>
    <row r="122" spans="1:15" ht="12.75">
      <c r="A122" s="4" t="s">
        <v>77</v>
      </c>
      <c r="B122" s="13" t="s">
        <v>20</v>
      </c>
      <c r="C122" s="18"/>
      <c r="D122" s="14">
        <v>25426</v>
      </c>
      <c r="E122" s="14">
        <v>25426</v>
      </c>
      <c r="F122" s="14">
        <v>0</v>
      </c>
      <c r="G122" s="14">
        <v>0</v>
      </c>
      <c r="H122" s="14">
        <v>0</v>
      </c>
      <c r="I122" s="14">
        <v>18646</v>
      </c>
      <c r="J122" s="14">
        <v>6778</v>
      </c>
      <c r="K122" s="14">
        <v>0</v>
      </c>
      <c r="M122" s="6">
        <f>J121+D122-I122-J122</f>
        <v>2</v>
      </c>
      <c r="N122" s="6"/>
      <c r="O122" s="6"/>
    </row>
    <row r="123" spans="1:15" ht="12.75">
      <c r="A123" s="13" t="s">
        <v>99</v>
      </c>
      <c r="B123" s="13" t="s">
        <v>13</v>
      </c>
      <c r="C123" s="18"/>
      <c r="D123" s="14"/>
      <c r="E123" s="14"/>
      <c r="F123" s="14"/>
      <c r="G123" s="14"/>
      <c r="H123" s="14"/>
      <c r="I123" s="14"/>
      <c r="J123" s="14"/>
      <c r="K123" s="14"/>
      <c r="N123" s="6"/>
      <c r="O123" s="6"/>
    </row>
    <row r="124" spans="1:15" ht="12.75">
      <c r="A124" s="4" t="s">
        <v>77</v>
      </c>
      <c r="B124" s="13" t="s">
        <v>20</v>
      </c>
      <c r="C124" s="18"/>
      <c r="D124" s="14">
        <v>310438</v>
      </c>
      <c r="E124" s="14">
        <v>310238</v>
      </c>
      <c r="F124" s="14">
        <v>0</v>
      </c>
      <c r="G124" s="14">
        <v>0</v>
      </c>
      <c r="H124" s="14">
        <v>0</v>
      </c>
      <c r="I124" s="14">
        <v>307331</v>
      </c>
      <c r="J124" s="14">
        <v>3107</v>
      </c>
      <c r="K124" s="14">
        <v>6380</v>
      </c>
      <c r="M124" s="6">
        <f>J123+D124-I124-J124</f>
        <v>0</v>
      </c>
      <c r="N124" s="6"/>
      <c r="O124" s="6"/>
    </row>
    <row r="125" spans="1:15" ht="12.75">
      <c r="A125" s="4"/>
      <c r="B125" s="13"/>
      <c r="C125" s="18"/>
      <c r="D125" s="14"/>
      <c r="E125" s="14"/>
      <c r="F125" s="14"/>
      <c r="G125" s="14"/>
      <c r="H125" s="14"/>
      <c r="I125" s="14"/>
      <c r="J125" s="14"/>
      <c r="K125" s="14"/>
      <c r="N125" s="6"/>
      <c r="O125" s="6"/>
    </row>
    <row r="126" spans="1:15" ht="12.75">
      <c r="A126" s="4"/>
      <c r="B126" s="13"/>
      <c r="C126" s="18"/>
      <c r="D126" s="14"/>
      <c r="E126" s="14"/>
      <c r="F126" s="14"/>
      <c r="G126" s="14"/>
      <c r="H126" s="14"/>
      <c r="I126" s="14"/>
      <c r="J126" s="14"/>
      <c r="K126" s="14"/>
      <c r="N126" s="6"/>
      <c r="O126" s="6"/>
    </row>
    <row r="127" spans="1:15" ht="13.5" thickBot="1">
      <c r="A127" s="12" t="s">
        <v>25</v>
      </c>
      <c r="D127" s="14"/>
      <c r="E127" s="14"/>
      <c r="F127" s="14"/>
      <c r="G127" s="14"/>
      <c r="H127" s="14"/>
      <c r="I127" s="14"/>
      <c r="J127" s="14"/>
      <c r="K127" s="14"/>
      <c r="O127" s="6"/>
    </row>
    <row r="128" spans="1:15" ht="12.75">
      <c r="A128" s="13" t="s">
        <v>67</v>
      </c>
      <c r="B128" s="4" t="s">
        <v>13</v>
      </c>
      <c r="D128" s="14"/>
      <c r="E128" s="14"/>
      <c r="F128" s="14"/>
      <c r="G128" s="14"/>
      <c r="H128" s="14"/>
      <c r="I128" s="14"/>
      <c r="J128" s="14"/>
      <c r="K128" s="14"/>
      <c r="N128" s="6"/>
      <c r="O128" s="6"/>
    </row>
    <row r="129" spans="1:15" ht="12.75">
      <c r="A129" s="4">
        <v>2004</v>
      </c>
      <c r="B129" s="4" t="s">
        <v>14</v>
      </c>
      <c r="D129" s="14"/>
      <c r="E129" s="14"/>
      <c r="F129" s="14"/>
      <c r="G129" s="14"/>
      <c r="H129" s="14"/>
      <c r="I129" s="14"/>
      <c r="J129" s="14">
        <v>538928</v>
      </c>
      <c r="K129" s="14">
        <v>100000</v>
      </c>
      <c r="N129" s="6"/>
      <c r="O129" s="6"/>
    </row>
    <row r="130" spans="1:15" ht="12.75">
      <c r="A130" s="4" t="s">
        <v>75</v>
      </c>
      <c r="D130" s="14">
        <v>1474447</v>
      </c>
      <c r="E130" s="14">
        <v>1155131</v>
      </c>
      <c r="F130" s="14">
        <v>227526</v>
      </c>
      <c r="G130" s="14">
        <v>0</v>
      </c>
      <c r="H130" s="14">
        <v>0</v>
      </c>
      <c r="I130" s="14">
        <v>641166</v>
      </c>
      <c r="J130" s="14">
        <v>1372211</v>
      </c>
      <c r="K130" s="14">
        <v>0</v>
      </c>
      <c r="M130" s="6">
        <f>J129+D130-I130-J130</f>
        <v>-2</v>
      </c>
      <c r="N130" s="6"/>
      <c r="O130" s="6"/>
    </row>
    <row r="131" spans="1:14" ht="12.75">
      <c r="A131" s="4" t="s">
        <v>76</v>
      </c>
      <c r="D131" s="14">
        <v>1691686</v>
      </c>
      <c r="E131" s="14">
        <v>1317098</v>
      </c>
      <c r="F131" s="14">
        <v>290538</v>
      </c>
      <c r="G131" s="14">
        <v>0</v>
      </c>
      <c r="H131" s="14">
        <v>11405</v>
      </c>
      <c r="I131" s="14">
        <v>768759</v>
      </c>
      <c r="J131" s="14">
        <v>2295137</v>
      </c>
      <c r="K131" s="14">
        <v>0</v>
      </c>
      <c r="M131" s="6">
        <f>J130+D131-I131-J131</f>
        <v>1</v>
      </c>
      <c r="N131" s="6"/>
    </row>
    <row r="132" spans="1:15" ht="12.75">
      <c r="A132" s="4" t="s">
        <v>77</v>
      </c>
      <c r="D132" s="14">
        <v>2864186</v>
      </c>
      <c r="E132" s="14">
        <v>1652820</v>
      </c>
      <c r="F132" s="14">
        <v>1013200</v>
      </c>
      <c r="G132" s="14">
        <v>0</v>
      </c>
      <c r="H132" s="14">
        <v>78641</v>
      </c>
      <c r="I132" s="14">
        <v>1251220</v>
      </c>
      <c r="J132" s="14">
        <v>3908104</v>
      </c>
      <c r="K132" s="14">
        <v>0</v>
      </c>
      <c r="M132" s="6">
        <f>J131+D132-I132-J132</f>
        <v>-1</v>
      </c>
      <c r="O132" s="6"/>
    </row>
    <row r="133" spans="1:15" ht="12.75">
      <c r="A133" s="4"/>
      <c r="D133" s="14"/>
      <c r="E133" s="14"/>
      <c r="F133" s="14"/>
      <c r="G133" s="14"/>
      <c r="H133" s="14"/>
      <c r="I133" s="14"/>
      <c r="J133" s="14"/>
      <c r="K133" s="14"/>
      <c r="O133" s="6"/>
    </row>
    <row r="134" spans="1:15" ht="12.75">
      <c r="A134" s="4"/>
      <c r="D134" s="14"/>
      <c r="E134" s="14"/>
      <c r="F134" s="14"/>
      <c r="G134" s="14"/>
      <c r="H134" s="14"/>
      <c r="I134" s="14"/>
      <c r="J134" s="14"/>
      <c r="K134" s="14"/>
      <c r="O134" s="6"/>
    </row>
    <row r="135" spans="1:15" ht="13.5" thickBot="1">
      <c r="A135" s="12" t="s">
        <v>26</v>
      </c>
      <c r="D135" s="14"/>
      <c r="E135" s="14"/>
      <c r="F135" s="14"/>
      <c r="G135" s="14"/>
      <c r="H135" s="14"/>
      <c r="I135" s="14"/>
      <c r="J135" s="14"/>
      <c r="K135" s="14"/>
      <c r="O135" s="6"/>
    </row>
    <row r="136" spans="1:15" ht="12.75">
      <c r="A136" s="3" t="s">
        <v>56</v>
      </c>
      <c r="B136" s="4" t="s">
        <v>15</v>
      </c>
      <c r="D136" s="14"/>
      <c r="E136" s="14"/>
      <c r="F136" s="14"/>
      <c r="G136" s="14"/>
      <c r="H136" s="14"/>
      <c r="I136" s="14"/>
      <c r="J136" s="14"/>
      <c r="K136" s="14"/>
      <c r="O136" s="6"/>
    </row>
    <row r="137" spans="1:15" ht="12.75">
      <c r="A137" s="4">
        <v>2004</v>
      </c>
      <c r="B137" s="4" t="s">
        <v>14</v>
      </c>
      <c r="D137" s="14"/>
      <c r="E137" s="14"/>
      <c r="F137" s="14"/>
      <c r="G137" s="14"/>
      <c r="H137" s="14"/>
      <c r="I137" s="14"/>
      <c r="J137" s="14">
        <v>1140993</v>
      </c>
      <c r="K137" s="14">
        <v>0</v>
      </c>
      <c r="O137" s="6"/>
    </row>
    <row r="138" spans="1:15" ht="12.75">
      <c r="A138" s="4" t="s">
        <v>75</v>
      </c>
      <c r="D138" s="14">
        <v>98216</v>
      </c>
      <c r="E138" s="14">
        <v>10070</v>
      </c>
      <c r="F138" s="14">
        <v>30500</v>
      </c>
      <c r="G138" s="14">
        <v>0</v>
      </c>
      <c r="H138" s="14">
        <v>0</v>
      </c>
      <c r="I138" s="14">
        <v>767117</v>
      </c>
      <c r="J138" s="14">
        <v>472091</v>
      </c>
      <c r="K138" s="14">
        <v>0</v>
      </c>
      <c r="M138" s="6">
        <f>J137+D138-I138-J138</f>
        <v>1</v>
      </c>
      <c r="N138" s="6"/>
      <c r="O138" s="6"/>
    </row>
    <row r="139" spans="1:15" ht="12.75">
      <c r="A139" s="4" t="s">
        <v>76</v>
      </c>
      <c r="D139" s="14">
        <f>1938692-436938</f>
        <v>1501754</v>
      </c>
      <c r="E139" s="14">
        <v>950903</v>
      </c>
      <c r="F139" s="14">
        <v>518100</v>
      </c>
      <c r="G139" s="14">
        <v>0</v>
      </c>
      <c r="H139" s="14">
        <v>0</v>
      </c>
      <c r="I139" s="14">
        <f>1250489-436938</f>
        <v>813551</v>
      </c>
      <c r="J139" s="14">
        <v>1160296</v>
      </c>
      <c r="K139" s="14">
        <v>0</v>
      </c>
      <c r="M139" s="6">
        <f>J138+D139-I139-J139</f>
        <v>-2</v>
      </c>
      <c r="N139" s="6"/>
      <c r="O139" s="6"/>
    </row>
    <row r="140" spans="1:15" ht="12.75">
      <c r="A140" s="4" t="s">
        <v>77</v>
      </c>
      <c r="D140" s="14">
        <v>2860239</v>
      </c>
      <c r="E140" s="14">
        <v>2011852</v>
      </c>
      <c r="F140" s="14">
        <v>826800</v>
      </c>
      <c r="G140" s="14">
        <v>0</v>
      </c>
      <c r="H140" s="14">
        <v>0</v>
      </c>
      <c r="I140" s="14">
        <v>802284</v>
      </c>
      <c r="J140" s="15">
        <v>3218251</v>
      </c>
      <c r="K140" s="15">
        <v>0</v>
      </c>
      <c r="M140" s="6">
        <f>J139+D140-I140-J140</f>
        <v>0</v>
      </c>
      <c r="N140" s="6"/>
      <c r="O140" s="6"/>
    </row>
    <row r="141" spans="1:15" ht="12.75">
      <c r="A141" s="13"/>
      <c r="D141" s="14"/>
      <c r="E141" s="14"/>
      <c r="F141" s="14"/>
      <c r="G141" s="14"/>
      <c r="H141" s="14"/>
      <c r="I141" s="14"/>
      <c r="J141" s="14"/>
      <c r="K141" s="14"/>
      <c r="N141" s="6"/>
      <c r="O141" s="6"/>
    </row>
    <row r="142" spans="1:15" ht="12.75">
      <c r="A142" s="13"/>
      <c r="D142" s="14"/>
      <c r="E142" s="14"/>
      <c r="F142" s="14"/>
      <c r="G142" s="14"/>
      <c r="H142" s="14"/>
      <c r="I142" s="14"/>
      <c r="J142" s="14"/>
      <c r="K142" s="14"/>
      <c r="N142" s="6"/>
      <c r="O142" s="6"/>
    </row>
    <row r="143" spans="1:15" ht="13.5" thickBot="1">
      <c r="A143" s="12" t="s">
        <v>27</v>
      </c>
      <c r="D143" s="14"/>
      <c r="E143" s="14"/>
      <c r="F143" s="14"/>
      <c r="G143" s="14"/>
      <c r="H143" s="14"/>
      <c r="I143" s="14"/>
      <c r="J143" s="14"/>
      <c r="K143" s="14"/>
      <c r="N143" s="6"/>
      <c r="O143" s="6"/>
    </row>
    <row r="144" spans="1:15" ht="12.75">
      <c r="A144" s="3" t="s">
        <v>55</v>
      </c>
      <c r="B144" s="3" t="s">
        <v>13</v>
      </c>
      <c r="C144" s="8"/>
      <c r="N144" s="6"/>
      <c r="O144" s="6"/>
    </row>
    <row r="145" spans="1:15" ht="12.75">
      <c r="A145" s="4">
        <v>2004</v>
      </c>
      <c r="B145" s="3" t="s">
        <v>14</v>
      </c>
      <c r="C145" s="8"/>
      <c r="D145" s="6"/>
      <c r="E145" s="6"/>
      <c r="F145" s="6"/>
      <c r="G145" s="6"/>
      <c r="H145" s="6"/>
      <c r="I145" s="6"/>
      <c r="J145" s="6">
        <v>1315358</v>
      </c>
      <c r="K145" s="6">
        <v>0</v>
      </c>
      <c r="N145" s="6"/>
      <c r="O145" s="6"/>
    </row>
    <row r="146" spans="1:15" ht="12.75">
      <c r="A146" s="4" t="s">
        <v>75</v>
      </c>
      <c r="B146" s="3"/>
      <c r="C146" s="8"/>
      <c r="D146" s="6">
        <v>576305</v>
      </c>
      <c r="E146" s="8">
        <v>236649</v>
      </c>
      <c r="F146" s="6">
        <v>255036</v>
      </c>
      <c r="G146" s="6">
        <v>0</v>
      </c>
      <c r="H146" s="6">
        <v>0</v>
      </c>
      <c r="I146" s="6">
        <v>333153</v>
      </c>
      <c r="J146" s="6">
        <v>1558511</v>
      </c>
      <c r="K146" s="6">
        <v>0</v>
      </c>
      <c r="M146" s="6">
        <f>J145+D146-I146-J146</f>
        <v>-1</v>
      </c>
      <c r="N146" s="6"/>
      <c r="O146" s="6"/>
    </row>
    <row r="147" spans="1:15" ht="12.75">
      <c r="A147" s="4" t="s">
        <v>76</v>
      </c>
      <c r="B147" s="3"/>
      <c r="C147" s="8"/>
      <c r="D147" s="6">
        <v>867930</v>
      </c>
      <c r="E147" s="6">
        <v>373725</v>
      </c>
      <c r="F147" s="6">
        <v>334541</v>
      </c>
      <c r="G147" s="6">
        <v>0</v>
      </c>
      <c r="H147" s="6">
        <v>0</v>
      </c>
      <c r="I147" s="6">
        <v>517277</v>
      </c>
      <c r="J147" s="6">
        <v>1909164</v>
      </c>
      <c r="K147" s="6">
        <v>0</v>
      </c>
      <c r="M147" s="6">
        <f>J146+D147-I147-J147</f>
        <v>0</v>
      </c>
      <c r="N147" s="6"/>
      <c r="O147" s="6"/>
    </row>
    <row r="148" spans="1:15" ht="12.75">
      <c r="A148" s="4" t="s">
        <v>77</v>
      </c>
      <c r="B148" s="3"/>
      <c r="C148" s="8"/>
      <c r="D148" s="6">
        <v>1652568</v>
      </c>
      <c r="E148" s="6">
        <v>646332</v>
      </c>
      <c r="F148" s="6">
        <v>887618</v>
      </c>
      <c r="G148" s="6">
        <v>0</v>
      </c>
      <c r="H148" s="6">
        <v>48717</v>
      </c>
      <c r="I148" s="6">
        <v>871723</v>
      </c>
      <c r="J148" s="6">
        <v>2690009</v>
      </c>
      <c r="K148" s="6">
        <v>0</v>
      </c>
      <c r="M148" s="6">
        <f>J147+D148-I148-J148</f>
        <v>0</v>
      </c>
      <c r="N148" s="6"/>
      <c r="O148" s="6"/>
    </row>
    <row r="149" spans="1:15" ht="12.75">
      <c r="A149" s="13"/>
      <c r="B149" s="3"/>
      <c r="C149" s="8"/>
      <c r="D149" s="6"/>
      <c r="E149" s="6"/>
      <c r="F149" s="6"/>
      <c r="G149" s="6"/>
      <c r="H149" s="6"/>
      <c r="I149" s="6"/>
      <c r="J149" s="6"/>
      <c r="K149" s="6"/>
      <c r="N149" s="6"/>
      <c r="O149" s="6"/>
    </row>
    <row r="150" spans="1:15" ht="13.5" customHeight="1">
      <c r="A150" s="4"/>
      <c r="B150" s="3"/>
      <c r="C150" s="8"/>
      <c r="D150" s="6"/>
      <c r="E150" s="6"/>
      <c r="F150" s="6"/>
      <c r="G150" s="6"/>
      <c r="H150" s="6"/>
      <c r="I150" s="6"/>
      <c r="J150" s="6"/>
      <c r="K150" s="6"/>
      <c r="N150" s="6"/>
      <c r="O150" s="6"/>
    </row>
    <row r="151" spans="1:15" ht="13.5" thickBot="1">
      <c r="A151" s="12" t="s">
        <v>28</v>
      </c>
      <c r="D151" s="14"/>
      <c r="E151" s="14"/>
      <c r="F151" s="14"/>
      <c r="G151" s="14"/>
      <c r="H151" s="14"/>
      <c r="I151" s="14"/>
      <c r="J151" s="14"/>
      <c r="K151" s="14"/>
      <c r="O151" s="6"/>
    </row>
    <row r="152" spans="1:15" ht="12.75">
      <c r="A152" s="13" t="s">
        <v>100</v>
      </c>
      <c r="B152" s="4" t="s">
        <v>15</v>
      </c>
      <c r="D152" s="14"/>
      <c r="E152" s="14"/>
      <c r="F152" s="14"/>
      <c r="G152" s="14"/>
      <c r="H152" s="14"/>
      <c r="I152" s="14"/>
      <c r="J152" s="14"/>
      <c r="K152" s="14"/>
      <c r="O152" s="6"/>
    </row>
    <row r="153" spans="1:15" ht="12.75">
      <c r="A153" s="4" t="s">
        <v>77</v>
      </c>
      <c r="B153" s="4" t="s">
        <v>20</v>
      </c>
      <c r="D153" s="14">
        <v>3576259</v>
      </c>
      <c r="E153" s="14">
        <v>3448251</v>
      </c>
      <c r="F153" s="14">
        <v>93500</v>
      </c>
      <c r="G153" s="14">
        <v>0</v>
      </c>
      <c r="H153" s="14">
        <v>0</v>
      </c>
      <c r="I153" s="14">
        <v>2612923</v>
      </c>
      <c r="J153" s="14">
        <v>963335</v>
      </c>
      <c r="K153" s="14">
        <v>115637</v>
      </c>
      <c r="M153" s="6">
        <f>J152+D153-I153-J153</f>
        <v>1</v>
      </c>
      <c r="O153" s="6"/>
    </row>
    <row r="154" spans="1:15" ht="12.75">
      <c r="A154" s="13" t="s">
        <v>132</v>
      </c>
      <c r="B154" s="4" t="s">
        <v>15</v>
      </c>
      <c r="D154" s="14"/>
      <c r="E154" s="14"/>
      <c r="F154" s="14"/>
      <c r="G154" s="14"/>
      <c r="H154" s="14"/>
      <c r="I154" s="14"/>
      <c r="J154" s="14"/>
      <c r="K154" s="14"/>
      <c r="N154" s="6"/>
      <c r="O154" s="6"/>
    </row>
    <row r="155" spans="1:15" ht="12.75">
      <c r="A155" s="4" t="s">
        <v>77</v>
      </c>
      <c r="B155" s="4" t="s">
        <v>20</v>
      </c>
      <c r="D155" s="14">
        <v>2170267</v>
      </c>
      <c r="E155" s="14">
        <v>1166570</v>
      </c>
      <c r="F155" s="14">
        <v>3525</v>
      </c>
      <c r="G155" s="14">
        <v>1000000</v>
      </c>
      <c r="H155" s="14">
        <v>0</v>
      </c>
      <c r="I155" s="14">
        <v>1431336</v>
      </c>
      <c r="J155" s="14">
        <v>738930</v>
      </c>
      <c r="K155" s="14">
        <v>1000000</v>
      </c>
      <c r="O155" s="6"/>
    </row>
    <row r="156" spans="1:15" ht="12.75">
      <c r="A156" s="13" t="s">
        <v>134</v>
      </c>
      <c r="B156" s="4" t="s">
        <v>15</v>
      </c>
      <c r="D156" s="14"/>
      <c r="E156" s="14"/>
      <c r="F156" s="14"/>
      <c r="G156" s="14"/>
      <c r="H156" s="14"/>
      <c r="I156" s="14"/>
      <c r="J156" s="14"/>
      <c r="K156" s="14"/>
      <c r="O156" s="6"/>
    </row>
    <row r="157" spans="1:15" ht="12.75">
      <c r="A157" s="4" t="s">
        <v>77</v>
      </c>
      <c r="B157" s="4" t="s">
        <v>20</v>
      </c>
      <c r="D157" s="14">
        <v>717782</v>
      </c>
      <c r="E157" s="14">
        <v>702882</v>
      </c>
      <c r="F157" s="14">
        <v>14900</v>
      </c>
      <c r="G157" s="14">
        <v>0</v>
      </c>
      <c r="H157" s="14">
        <v>0</v>
      </c>
      <c r="I157" s="14">
        <v>530973</v>
      </c>
      <c r="J157" s="14">
        <v>176006</v>
      </c>
      <c r="K157" s="14">
        <v>5373</v>
      </c>
      <c r="O157" s="6"/>
    </row>
    <row r="158" spans="1:15" ht="12.75">
      <c r="A158" s="13" t="s">
        <v>151</v>
      </c>
      <c r="B158" s="4" t="s">
        <v>15</v>
      </c>
      <c r="D158" s="14"/>
      <c r="E158" s="14"/>
      <c r="F158" s="14"/>
      <c r="G158" s="14"/>
      <c r="H158" s="14"/>
      <c r="I158" s="14"/>
      <c r="J158" s="14"/>
      <c r="K158" s="14"/>
      <c r="O158" s="6"/>
    </row>
    <row r="159" spans="1:15" ht="12.75">
      <c r="A159" s="4" t="s">
        <v>77</v>
      </c>
      <c r="B159" s="4" t="s">
        <v>20</v>
      </c>
      <c r="D159" s="14">
        <v>94000</v>
      </c>
      <c r="E159" s="14">
        <v>2000</v>
      </c>
      <c r="F159" s="14">
        <v>0</v>
      </c>
      <c r="G159" s="14">
        <v>92000</v>
      </c>
      <c r="H159" s="14">
        <v>0</v>
      </c>
      <c r="I159" s="14">
        <v>67723</v>
      </c>
      <c r="J159" s="14">
        <v>26277</v>
      </c>
      <c r="K159" s="14">
        <v>92000</v>
      </c>
      <c r="O159" s="6"/>
    </row>
    <row r="160" spans="1:15" ht="12.75">
      <c r="A160" s="13" t="s">
        <v>152</v>
      </c>
      <c r="B160" s="4" t="s">
        <v>15</v>
      </c>
      <c r="D160" s="14"/>
      <c r="E160" s="14"/>
      <c r="F160" s="14"/>
      <c r="G160" s="14"/>
      <c r="H160" s="14"/>
      <c r="I160" s="14"/>
      <c r="J160" s="14"/>
      <c r="K160" s="14"/>
      <c r="O160" s="6"/>
    </row>
    <row r="161" spans="1:15" ht="12.75">
      <c r="A161" s="4" t="s">
        <v>77</v>
      </c>
      <c r="B161" s="4" t="s">
        <v>20</v>
      </c>
      <c r="D161" s="14">
        <v>1580433</v>
      </c>
      <c r="E161" s="14">
        <v>54778</v>
      </c>
      <c r="F161" s="14">
        <v>0</v>
      </c>
      <c r="G161" s="14">
        <v>525655</v>
      </c>
      <c r="H161" s="14">
        <v>0</v>
      </c>
      <c r="I161" s="14">
        <v>493130</v>
      </c>
      <c r="J161" s="14">
        <v>-37847</v>
      </c>
      <c r="K161" s="14">
        <v>1037335</v>
      </c>
      <c r="O161" s="6"/>
    </row>
    <row r="162" spans="1:15" ht="12.75">
      <c r="A162" s="13" t="s">
        <v>131</v>
      </c>
      <c r="B162" s="4" t="s">
        <v>13</v>
      </c>
      <c r="D162" s="14"/>
      <c r="E162" s="14"/>
      <c r="F162" s="14"/>
      <c r="G162" s="14"/>
      <c r="H162" s="14"/>
      <c r="I162" s="14"/>
      <c r="J162" s="14"/>
      <c r="K162" s="14"/>
      <c r="M162" s="6"/>
      <c r="O162" s="6"/>
    </row>
    <row r="163" spans="1:15" ht="12.75">
      <c r="A163" s="4" t="s">
        <v>77</v>
      </c>
      <c r="B163" s="4" t="s">
        <v>20</v>
      </c>
      <c r="D163" s="14">
        <v>33815</v>
      </c>
      <c r="E163" s="14">
        <v>33815</v>
      </c>
      <c r="F163" s="14">
        <v>0</v>
      </c>
      <c r="G163" s="14">
        <v>0</v>
      </c>
      <c r="H163" s="14">
        <v>0</v>
      </c>
      <c r="I163" s="14">
        <v>26097</v>
      </c>
      <c r="J163" s="14">
        <v>7718</v>
      </c>
      <c r="K163" s="14">
        <v>0</v>
      </c>
      <c r="M163" s="6"/>
      <c r="O163" s="6"/>
    </row>
    <row r="164" spans="1:15" ht="12.75">
      <c r="A164" s="13" t="s">
        <v>133</v>
      </c>
      <c r="B164" s="4" t="s">
        <v>13</v>
      </c>
      <c r="D164" s="14"/>
      <c r="E164" s="14"/>
      <c r="F164" s="14"/>
      <c r="G164" s="14"/>
      <c r="H164" s="14"/>
      <c r="I164" s="14"/>
      <c r="J164" s="14"/>
      <c r="K164" s="14"/>
      <c r="O164" s="6"/>
    </row>
    <row r="165" spans="1:15" ht="12.75">
      <c r="A165" s="4" t="s">
        <v>77</v>
      </c>
      <c r="B165" s="4" t="s">
        <v>20</v>
      </c>
      <c r="D165" s="14">
        <v>517693</v>
      </c>
      <c r="E165" s="14">
        <v>257637</v>
      </c>
      <c r="F165" s="14">
        <v>6650</v>
      </c>
      <c r="G165" s="14">
        <v>253405</v>
      </c>
      <c r="H165" s="14">
        <v>0</v>
      </c>
      <c r="I165" s="14">
        <v>493212</v>
      </c>
      <c r="J165" s="14">
        <v>22561</v>
      </c>
      <c r="K165" s="14">
        <v>247000</v>
      </c>
      <c r="O165" s="6"/>
    </row>
    <row r="166" spans="1:15" ht="12.75">
      <c r="A166" s="13" t="s">
        <v>109</v>
      </c>
      <c r="B166" s="4" t="s">
        <v>13</v>
      </c>
      <c r="D166" s="14"/>
      <c r="E166" s="14"/>
      <c r="F166" s="14"/>
      <c r="G166" s="14"/>
      <c r="H166" s="14"/>
      <c r="I166" s="14"/>
      <c r="J166" s="14"/>
      <c r="K166" s="14"/>
      <c r="O166" s="6"/>
    </row>
    <row r="167" spans="1:15" ht="12.75">
      <c r="A167" s="4" t="s">
        <v>77</v>
      </c>
      <c r="B167" s="4" t="s">
        <v>20</v>
      </c>
      <c r="D167" s="14">
        <v>4784638</v>
      </c>
      <c r="E167" s="14">
        <v>4064663</v>
      </c>
      <c r="F167" s="14">
        <v>704981</v>
      </c>
      <c r="G167" s="14">
        <v>0</v>
      </c>
      <c r="H167" s="14">
        <v>687</v>
      </c>
      <c r="I167" s="14">
        <v>1687924</v>
      </c>
      <c r="J167" s="14">
        <v>3176582</v>
      </c>
      <c r="K167" s="14">
        <v>0</v>
      </c>
      <c r="M167" s="6">
        <f>J166+D167-I167-J167</f>
        <v>-79868</v>
      </c>
      <c r="O167" s="6"/>
    </row>
    <row r="168" spans="1:15" ht="12.75">
      <c r="A168" s="13" t="s">
        <v>153</v>
      </c>
      <c r="B168" s="4" t="s">
        <v>13</v>
      </c>
      <c r="D168" s="14"/>
      <c r="E168" s="14"/>
      <c r="F168" s="14"/>
      <c r="G168" s="14"/>
      <c r="H168" s="14"/>
      <c r="I168" s="14"/>
      <c r="J168" s="14"/>
      <c r="K168" s="14"/>
      <c r="M168" s="6"/>
      <c r="O168" s="6"/>
    </row>
    <row r="169" spans="1:15" ht="12.75">
      <c r="A169" s="4" t="s">
        <v>77</v>
      </c>
      <c r="B169" s="4" t="s">
        <v>20</v>
      </c>
      <c r="D169" s="14">
        <v>20288</v>
      </c>
      <c r="E169" s="14">
        <v>19738</v>
      </c>
      <c r="F169" s="14">
        <v>0</v>
      </c>
      <c r="G169" s="14">
        <v>0</v>
      </c>
      <c r="H169" s="14">
        <v>0</v>
      </c>
      <c r="I169" s="14">
        <v>10091</v>
      </c>
      <c r="J169" s="14">
        <v>10196</v>
      </c>
      <c r="K169" s="14">
        <v>0</v>
      </c>
      <c r="M169" s="6"/>
      <c r="O169" s="6"/>
    </row>
    <row r="170" spans="1:15" ht="12.75">
      <c r="A170" s="13" t="s">
        <v>154</v>
      </c>
      <c r="B170" s="4" t="s">
        <v>13</v>
      </c>
      <c r="D170" s="14"/>
      <c r="E170" s="14"/>
      <c r="F170" s="14"/>
      <c r="G170" s="14"/>
      <c r="H170" s="14"/>
      <c r="I170" s="14"/>
      <c r="J170" s="14"/>
      <c r="K170" s="14"/>
      <c r="M170" s="6"/>
      <c r="O170" s="6"/>
    </row>
    <row r="171" spans="1:15" ht="12.75">
      <c r="A171" s="4" t="s">
        <v>77</v>
      </c>
      <c r="B171" s="4" t="s">
        <v>20</v>
      </c>
      <c r="D171" s="14">
        <v>26679</v>
      </c>
      <c r="E171" s="14">
        <v>6875</v>
      </c>
      <c r="F171" s="14">
        <v>0</v>
      </c>
      <c r="G171" s="14">
        <f>9328+8437</f>
        <v>17765</v>
      </c>
      <c r="H171" s="14">
        <v>0</v>
      </c>
      <c r="I171" s="14">
        <v>24142</v>
      </c>
      <c r="J171" s="14">
        <v>2538</v>
      </c>
      <c r="K171" s="14">
        <v>8437</v>
      </c>
      <c r="M171" s="6"/>
      <c r="O171" s="6"/>
    </row>
    <row r="172" spans="1:15" ht="12.75">
      <c r="A172" s="13" t="s">
        <v>135</v>
      </c>
      <c r="B172" s="4" t="s">
        <v>13</v>
      </c>
      <c r="D172" s="14"/>
      <c r="E172" s="14"/>
      <c r="F172" s="14"/>
      <c r="G172" s="14"/>
      <c r="H172" s="14"/>
      <c r="I172" s="14"/>
      <c r="J172" s="14"/>
      <c r="K172" s="14"/>
      <c r="O172" s="6"/>
    </row>
    <row r="173" spans="1:15" ht="12.75">
      <c r="A173" s="4" t="s">
        <v>77</v>
      </c>
      <c r="B173" s="4" t="s">
        <v>20</v>
      </c>
      <c r="D173" s="14">
        <v>41021</v>
      </c>
      <c r="E173" s="14">
        <v>33295</v>
      </c>
      <c r="F173" s="14">
        <v>0</v>
      </c>
      <c r="G173" s="14">
        <v>0</v>
      </c>
      <c r="H173" s="14">
        <v>0</v>
      </c>
      <c r="I173" s="14">
        <v>38402</v>
      </c>
      <c r="J173" s="14">
        <v>2618</v>
      </c>
      <c r="K173" s="14">
        <v>11795</v>
      </c>
      <c r="O173" s="6"/>
    </row>
    <row r="174" spans="1:15" ht="12.75">
      <c r="A174" s="4"/>
      <c r="D174" s="14"/>
      <c r="E174" s="14"/>
      <c r="F174" s="14"/>
      <c r="G174" s="14"/>
      <c r="H174" s="14"/>
      <c r="I174" s="14"/>
      <c r="J174" s="14"/>
      <c r="K174" s="14"/>
      <c r="O174" s="6"/>
    </row>
    <row r="175" spans="1:15" ht="12.75">
      <c r="A175" s="4"/>
      <c r="D175" s="14"/>
      <c r="E175" s="14"/>
      <c r="F175" s="14"/>
      <c r="G175" s="14"/>
      <c r="H175" s="14"/>
      <c r="I175" s="14"/>
      <c r="J175" s="14"/>
      <c r="K175" s="14"/>
      <c r="O175" s="6"/>
    </row>
    <row r="176" spans="1:15" ht="13.5" thickBot="1">
      <c r="A176" s="12" t="s">
        <v>29</v>
      </c>
      <c r="D176" s="14"/>
      <c r="E176" s="14"/>
      <c r="F176" s="14"/>
      <c r="G176" s="14"/>
      <c r="H176" s="14"/>
      <c r="I176" s="14"/>
      <c r="J176" s="14"/>
      <c r="K176" s="14"/>
      <c r="O176" s="6"/>
    </row>
    <row r="177" spans="1:15" ht="12.75">
      <c r="A177" s="13" t="s">
        <v>136</v>
      </c>
      <c r="B177" s="4" t="s">
        <v>13</v>
      </c>
      <c r="D177" s="14"/>
      <c r="E177" s="14"/>
      <c r="F177" s="14"/>
      <c r="G177" s="14"/>
      <c r="H177" s="14"/>
      <c r="I177" s="14"/>
      <c r="J177" s="14"/>
      <c r="K177" s="14"/>
      <c r="N177" s="6"/>
      <c r="O177" s="6"/>
    </row>
    <row r="178" spans="1:15" ht="12.75">
      <c r="A178" s="4" t="s">
        <v>77</v>
      </c>
      <c r="B178" s="4" t="s">
        <v>20</v>
      </c>
      <c r="D178" s="14">
        <v>93791</v>
      </c>
      <c r="E178" s="14">
        <v>48451</v>
      </c>
      <c r="F178" s="14">
        <v>0</v>
      </c>
      <c r="G178" s="14">
        <v>45300</v>
      </c>
      <c r="H178" s="14">
        <v>0</v>
      </c>
      <c r="I178" s="14">
        <v>89923</v>
      </c>
      <c r="J178" s="14">
        <v>3867</v>
      </c>
      <c r="K178" s="14">
        <v>45300</v>
      </c>
      <c r="N178" s="6"/>
      <c r="O178" s="6"/>
    </row>
    <row r="179" spans="1:15" ht="12.75">
      <c r="A179" s="13" t="s">
        <v>155</v>
      </c>
      <c r="B179" s="4" t="s">
        <v>13</v>
      </c>
      <c r="D179" s="14"/>
      <c r="E179" s="14"/>
      <c r="F179" s="14"/>
      <c r="G179" s="14"/>
      <c r="H179" s="14"/>
      <c r="I179" s="14"/>
      <c r="J179" s="14"/>
      <c r="K179" s="14"/>
      <c r="N179" s="6"/>
      <c r="O179" s="6"/>
    </row>
    <row r="180" spans="1:15" ht="12.75">
      <c r="A180" s="4" t="s">
        <v>77</v>
      </c>
      <c r="B180" s="4" t="s">
        <v>20</v>
      </c>
      <c r="D180" s="14">
        <v>30587</v>
      </c>
      <c r="E180" s="14">
        <v>30397</v>
      </c>
      <c r="F180" s="14">
        <v>0</v>
      </c>
      <c r="G180" s="14">
        <v>0</v>
      </c>
      <c r="H180" s="14">
        <v>0</v>
      </c>
      <c r="I180" s="14">
        <v>27482</v>
      </c>
      <c r="J180" s="14">
        <v>3104</v>
      </c>
      <c r="K180" s="14">
        <v>17060</v>
      </c>
      <c r="N180" s="6"/>
      <c r="O180" s="6"/>
    </row>
    <row r="181" spans="1:15" ht="12.75">
      <c r="A181" s="13" t="s">
        <v>137</v>
      </c>
      <c r="B181" s="4" t="s">
        <v>13</v>
      </c>
      <c r="D181" s="14"/>
      <c r="E181" s="14"/>
      <c r="F181" s="14"/>
      <c r="G181" s="14"/>
      <c r="H181" s="14"/>
      <c r="I181" s="14"/>
      <c r="J181" s="14"/>
      <c r="K181" s="14"/>
      <c r="N181" s="6"/>
      <c r="O181" s="6"/>
    </row>
    <row r="182" spans="1:15" ht="12.75">
      <c r="A182" s="4" t="s">
        <v>77</v>
      </c>
      <c r="B182" s="4" t="s">
        <v>20</v>
      </c>
      <c r="D182" s="14">
        <v>148585</v>
      </c>
      <c r="E182" s="14">
        <v>52358</v>
      </c>
      <c r="F182" s="14">
        <v>0</v>
      </c>
      <c r="G182" s="14">
        <f>21250+9765</f>
        <v>31015</v>
      </c>
      <c r="H182" s="14">
        <v>0</v>
      </c>
      <c r="I182" s="14">
        <v>142415</v>
      </c>
      <c r="J182" s="14">
        <v>6169</v>
      </c>
      <c r="K182" s="14">
        <v>3541</v>
      </c>
      <c r="N182" s="6"/>
      <c r="O182" s="6"/>
    </row>
    <row r="183" spans="1:15" ht="12.75">
      <c r="A183" s="4"/>
      <c r="D183" s="14"/>
      <c r="E183" s="14"/>
      <c r="F183" s="14"/>
      <c r="G183" s="14"/>
      <c r="H183" s="14"/>
      <c r="I183" s="14"/>
      <c r="J183" s="14"/>
      <c r="K183" s="14"/>
      <c r="N183" s="6"/>
      <c r="O183" s="6"/>
    </row>
    <row r="184" spans="1:15" ht="12.75">
      <c r="A184" s="4"/>
      <c r="D184" s="14"/>
      <c r="E184" s="14"/>
      <c r="F184" s="14"/>
      <c r="G184" s="14"/>
      <c r="H184" s="14"/>
      <c r="I184" s="14"/>
      <c r="J184" s="14"/>
      <c r="K184" s="14"/>
      <c r="N184" s="6"/>
      <c r="O184" s="6"/>
    </row>
    <row r="185" spans="1:15" ht="13.5" thickBot="1">
      <c r="A185" s="12" t="s">
        <v>30</v>
      </c>
      <c r="D185" s="14"/>
      <c r="E185" s="14"/>
      <c r="F185" s="14"/>
      <c r="G185" s="14"/>
      <c r="H185" s="14"/>
      <c r="I185" s="14"/>
      <c r="J185" s="14"/>
      <c r="K185" s="14"/>
      <c r="O185" s="6"/>
    </row>
    <row r="186" spans="1:15" ht="12.75">
      <c r="A186" s="3" t="s">
        <v>54</v>
      </c>
      <c r="B186" s="4" t="s">
        <v>13</v>
      </c>
      <c r="D186" s="14"/>
      <c r="E186" s="14"/>
      <c r="F186" s="14"/>
      <c r="G186" s="14"/>
      <c r="H186" s="14"/>
      <c r="I186" s="14"/>
      <c r="J186" s="14"/>
      <c r="K186" s="14"/>
      <c r="O186" s="6"/>
    </row>
    <row r="187" spans="1:15" ht="12.75">
      <c r="A187" s="4">
        <v>2004</v>
      </c>
      <c r="B187" s="4" t="s">
        <v>14</v>
      </c>
      <c r="D187" s="14"/>
      <c r="E187" s="14"/>
      <c r="F187" s="14"/>
      <c r="G187" s="14"/>
      <c r="H187" s="14"/>
      <c r="I187" s="14"/>
      <c r="J187" s="14">
        <v>1961481</v>
      </c>
      <c r="K187" s="14">
        <v>122804</v>
      </c>
      <c r="O187" s="6"/>
    </row>
    <row r="188" spans="1:15" ht="12.75">
      <c r="A188" s="4" t="s">
        <v>75</v>
      </c>
      <c r="D188" s="14">
        <v>583218</v>
      </c>
      <c r="E188" s="14">
        <v>185725</v>
      </c>
      <c r="F188" s="14">
        <v>272038</v>
      </c>
      <c r="G188" s="14">
        <v>0</v>
      </c>
      <c r="H188" s="14">
        <v>0</v>
      </c>
      <c r="I188" s="14">
        <v>557513</v>
      </c>
      <c r="J188" s="14">
        <v>1988282</v>
      </c>
      <c r="K188" s="14">
        <v>13216</v>
      </c>
      <c r="M188" s="6">
        <f>J187+D188-I188-J188</f>
        <v>-1096</v>
      </c>
      <c r="N188" s="6"/>
      <c r="O188" s="6"/>
    </row>
    <row r="189" spans="1:15" ht="12.75">
      <c r="A189" s="4" t="s">
        <v>76</v>
      </c>
      <c r="D189" s="14">
        <v>1355137</v>
      </c>
      <c r="E189" s="14">
        <v>476175</v>
      </c>
      <c r="F189" s="14">
        <v>652791</v>
      </c>
      <c r="G189" s="14">
        <v>0</v>
      </c>
      <c r="H189" s="14">
        <v>0</v>
      </c>
      <c r="I189" s="14">
        <v>490107</v>
      </c>
      <c r="J189" s="14">
        <v>2853311</v>
      </c>
      <c r="K189" s="14">
        <v>13216</v>
      </c>
      <c r="M189" s="6">
        <f>J188+D189-I189-J189</f>
        <v>1</v>
      </c>
      <c r="N189" s="6"/>
      <c r="O189" s="6"/>
    </row>
    <row r="190" spans="1:15" ht="12.75">
      <c r="A190" s="4" t="s">
        <v>77</v>
      </c>
      <c r="D190" s="14">
        <v>2869517</v>
      </c>
      <c r="E190" s="14">
        <v>1373673</v>
      </c>
      <c r="F190" s="14">
        <v>1336262</v>
      </c>
      <c r="G190" s="14">
        <v>0</v>
      </c>
      <c r="H190" s="14">
        <v>55094</v>
      </c>
      <c r="I190" s="14">
        <v>634556</v>
      </c>
      <c r="J190" s="15">
        <v>5088273</v>
      </c>
      <c r="K190" s="15">
        <v>13216</v>
      </c>
      <c r="M190" s="6">
        <f>J189+D190-I190-J190</f>
        <v>-1</v>
      </c>
      <c r="N190" s="6"/>
      <c r="O190" s="6"/>
    </row>
    <row r="191" spans="1:15" ht="12.75">
      <c r="A191" s="13" t="s">
        <v>149</v>
      </c>
      <c r="B191" s="4" t="s">
        <v>15</v>
      </c>
      <c r="D191" s="14"/>
      <c r="E191" s="14"/>
      <c r="F191" s="14"/>
      <c r="G191" s="14"/>
      <c r="H191" s="14"/>
      <c r="I191" s="14"/>
      <c r="J191" s="15"/>
      <c r="K191" s="15"/>
      <c r="M191" s="6"/>
      <c r="N191" s="6"/>
      <c r="O191" s="6"/>
    </row>
    <row r="192" spans="1:15" ht="12.75">
      <c r="A192" s="4" t="s">
        <v>77</v>
      </c>
      <c r="B192" s="4" t="s">
        <v>16</v>
      </c>
      <c r="D192" s="14">
        <v>609481</v>
      </c>
      <c r="E192" s="14">
        <v>603575</v>
      </c>
      <c r="F192" s="14">
        <v>0</v>
      </c>
      <c r="G192" s="14">
        <v>5905</v>
      </c>
      <c r="H192" s="14">
        <v>0</v>
      </c>
      <c r="I192" s="14">
        <v>106648</v>
      </c>
      <c r="J192" s="15">
        <v>502832</v>
      </c>
      <c r="K192" s="15">
        <v>0</v>
      </c>
      <c r="M192" s="6"/>
      <c r="N192" s="6"/>
      <c r="O192" s="6"/>
    </row>
    <row r="193" spans="1:15" ht="12.75">
      <c r="A193" s="13" t="s">
        <v>150</v>
      </c>
      <c r="B193" s="4" t="s">
        <v>15</v>
      </c>
      <c r="D193" s="14"/>
      <c r="E193" s="14"/>
      <c r="F193" s="14"/>
      <c r="G193" s="14"/>
      <c r="H193" s="14"/>
      <c r="I193" s="14"/>
      <c r="J193" s="15"/>
      <c r="K193" s="15"/>
      <c r="M193" s="6"/>
      <c r="N193" s="6"/>
      <c r="O193" s="6"/>
    </row>
    <row r="194" spans="1:15" ht="12.75">
      <c r="A194" s="4" t="s">
        <v>77</v>
      </c>
      <c r="B194" s="4" t="s">
        <v>16</v>
      </c>
      <c r="D194" s="15">
        <v>9631</v>
      </c>
      <c r="E194" s="15">
        <v>8391</v>
      </c>
      <c r="F194" s="15">
        <v>0</v>
      </c>
      <c r="G194" s="15">
        <v>1240</v>
      </c>
      <c r="H194" s="15">
        <v>0</v>
      </c>
      <c r="I194" s="15">
        <v>9212</v>
      </c>
      <c r="J194" s="15">
        <v>418</v>
      </c>
      <c r="K194" s="15">
        <v>1240</v>
      </c>
      <c r="M194" s="6"/>
      <c r="N194" s="6"/>
      <c r="O194" s="6"/>
    </row>
    <row r="195" spans="1:15" ht="12.75">
      <c r="A195" s="13" t="s">
        <v>110</v>
      </c>
      <c r="B195" s="4" t="s">
        <v>15</v>
      </c>
      <c r="D195" s="14"/>
      <c r="E195" s="14"/>
      <c r="F195" s="14"/>
      <c r="G195" s="14"/>
      <c r="H195" s="14"/>
      <c r="I195" s="14"/>
      <c r="J195" s="14"/>
      <c r="K195" s="15"/>
      <c r="L195" s="15"/>
      <c r="N195" s="6"/>
      <c r="O195" s="6"/>
    </row>
    <row r="196" spans="1:15" ht="12.75">
      <c r="A196" s="4" t="s">
        <v>77</v>
      </c>
      <c r="B196" s="4" t="s">
        <v>16</v>
      </c>
      <c r="D196" s="14">
        <v>18280</v>
      </c>
      <c r="E196" s="14">
        <v>17511</v>
      </c>
      <c r="F196" s="14">
        <v>0</v>
      </c>
      <c r="G196" s="14">
        <v>0</v>
      </c>
      <c r="H196" s="14">
        <v>465</v>
      </c>
      <c r="I196" s="14">
        <v>17654</v>
      </c>
      <c r="J196" s="14">
        <v>727</v>
      </c>
      <c r="K196" s="14">
        <v>0</v>
      </c>
      <c r="M196" s="6" t="e">
        <f>#REF!+D196-I196-J196</f>
        <v>#REF!</v>
      </c>
      <c r="N196" s="6"/>
      <c r="O196" s="6"/>
    </row>
    <row r="197" spans="1:15" ht="12.75">
      <c r="A197" s="4"/>
      <c r="D197" s="14"/>
      <c r="E197" s="14"/>
      <c r="F197" s="14"/>
      <c r="G197" s="14"/>
      <c r="H197" s="14"/>
      <c r="I197" s="14"/>
      <c r="J197" s="14"/>
      <c r="K197" s="14"/>
      <c r="M197" s="6"/>
      <c r="N197" s="6"/>
      <c r="O197" s="6"/>
    </row>
    <row r="198" spans="1:15" ht="12.75">
      <c r="A198" s="4"/>
      <c r="D198" s="14"/>
      <c r="E198" s="14"/>
      <c r="F198" s="14"/>
      <c r="G198" s="14"/>
      <c r="H198" s="14"/>
      <c r="I198" s="14"/>
      <c r="J198" s="14"/>
      <c r="K198" s="14"/>
      <c r="M198" s="6"/>
      <c r="N198" s="6"/>
      <c r="O198" s="6"/>
    </row>
    <row r="199" spans="1:15" ht="12.75">
      <c r="A199" s="4"/>
      <c r="D199" s="14"/>
      <c r="E199" s="14"/>
      <c r="F199" s="14"/>
      <c r="G199" s="14"/>
      <c r="H199" s="14"/>
      <c r="I199" s="14"/>
      <c r="J199" s="14"/>
      <c r="K199" s="14"/>
      <c r="M199" s="6"/>
      <c r="N199" s="6"/>
      <c r="O199" s="6"/>
    </row>
    <row r="200" spans="4:15" ht="12.75">
      <c r="D200" s="14"/>
      <c r="E200" s="14"/>
      <c r="F200" s="14"/>
      <c r="G200" s="14"/>
      <c r="H200" s="14"/>
      <c r="I200" s="14"/>
      <c r="J200" s="14"/>
      <c r="K200" s="14"/>
      <c r="N200" s="6"/>
      <c r="O200" s="6"/>
    </row>
    <row r="201" spans="1:15" ht="13.5" thickBot="1">
      <c r="A201" s="17" t="s">
        <v>31</v>
      </c>
      <c r="D201" s="14"/>
      <c r="E201" s="14"/>
      <c r="F201" s="14"/>
      <c r="G201" s="14"/>
      <c r="H201" s="14"/>
      <c r="I201" s="14"/>
      <c r="J201" s="14"/>
      <c r="K201" s="14"/>
      <c r="N201" s="6"/>
      <c r="O201" s="6"/>
    </row>
    <row r="202" spans="1:15" ht="12.75">
      <c r="A202" s="13" t="s">
        <v>81</v>
      </c>
      <c r="B202" s="4" t="s">
        <v>13</v>
      </c>
      <c r="D202" s="14"/>
      <c r="E202" s="14"/>
      <c r="F202" s="14"/>
      <c r="G202" s="14"/>
      <c r="H202" s="14"/>
      <c r="I202" s="14"/>
      <c r="J202" s="14"/>
      <c r="K202" s="14"/>
      <c r="N202" s="6"/>
      <c r="O202" s="6"/>
    </row>
    <row r="203" spans="1:15" ht="12.75">
      <c r="A203" s="4" t="s">
        <v>77</v>
      </c>
      <c r="B203" s="4" t="s">
        <v>20</v>
      </c>
      <c r="D203" s="14">
        <v>1838394</v>
      </c>
      <c r="E203" s="14">
        <v>1363202</v>
      </c>
      <c r="F203" s="14">
        <v>440935</v>
      </c>
      <c r="G203" s="14">
        <v>0</v>
      </c>
      <c r="H203" s="14">
        <v>0</v>
      </c>
      <c r="I203" s="14">
        <v>669017</v>
      </c>
      <c r="J203" s="14">
        <v>3712315</v>
      </c>
      <c r="K203" s="14">
        <v>46427</v>
      </c>
      <c r="M203" s="6">
        <f>J202+D203-I203-J203</f>
        <v>-2542938</v>
      </c>
      <c r="N203" s="6"/>
      <c r="O203" s="6"/>
    </row>
    <row r="204" spans="1:15" ht="12.75">
      <c r="A204" s="13" t="s">
        <v>82</v>
      </c>
      <c r="B204" s="13" t="s">
        <v>13</v>
      </c>
      <c r="C204" s="16"/>
      <c r="D204" s="14"/>
      <c r="E204" s="14"/>
      <c r="F204" s="14"/>
      <c r="G204" s="14"/>
      <c r="H204" s="14"/>
      <c r="I204" s="14"/>
      <c r="J204" s="14"/>
      <c r="K204" s="14"/>
      <c r="N204" s="6"/>
      <c r="O204" s="6"/>
    </row>
    <row r="205" spans="1:15" ht="13.5" customHeight="1">
      <c r="A205" s="4" t="s">
        <v>77</v>
      </c>
      <c r="B205" s="4" t="s">
        <v>20</v>
      </c>
      <c r="D205" s="14">
        <v>2214950</v>
      </c>
      <c r="E205" s="14">
        <v>987419</v>
      </c>
      <c r="F205" s="14">
        <v>192174</v>
      </c>
      <c r="G205" s="14">
        <v>0</v>
      </c>
      <c r="H205" s="14">
        <v>1020226</v>
      </c>
      <c r="I205" s="14">
        <v>891882</v>
      </c>
      <c r="J205" s="14">
        <v>1323068</v>
      </c>
      <c r="K205" s="14">
        <v>0</v>
      </c>
      <c r="M205" s="6">
        <f>J204+D205-I205-J205</f>
        <v>0</v>
      </c>
      <c r="N205" s="6"/>
      <c r="O205" s="6"/>
    </row>
    <row r="206" spans="1:15" ht="13.5" customHeight="1">
      <c r="A206" s="4"/>
      <c r="D206" s="14"/>
      <c r="E206" s="14"/>
      <c r="F206" s="14"/>
      <c r="G206" s="14"/>
      <c r="H206" s="14"/>
      <c r="I206" s="14"/>
      <c r="J206" s="14"/>
      <c r="K206" s="14"/>
      <c r="M206" s="6"/>
      <c r="N206" s="6"/>
      <c r="O206" s="6"/>
    </row>
    <row r="207" spans="1:15" ht="12.75">
      <c r="A207" s="4"/>
      <c r="D207" s="14"/>
      <c r="E207" s="14"/>
      <c r="F207" s="14"/>
      <c r="G207" s="14"/>
      <c r="H207" s="14"/>
      <c r="I207" s="14"/>
      <c r="J207" s="14"/>
      <c r="K207" s="14"/>
      <c r="N207" s="6"/>
      <c r="O207" s="6"/>
    </row>
    <row r="208" spans="1:15" ht="13.5" thickBot="1">
      <c r="A208" s="12" t="s">
        <v>32</v>
      </c>
      <c r="D208" s="14"/>
      <c r="E208" s="14"/>
      <c r="F208" s="14"/>
      <c r="G208" s="14"/>
      <c r="H208" s="14"/>
      <c r="I208" s="14"/>
      <c r="J208" s="14"/>
      <c r="K208" s="14"/>
      <c r="O208" s="6"/>
    </row>
    <row r="209" spans="1:15" ht="12.75">
      <c r="A209" s="13" t="s">
        <v>101</v>
      </c>
      <c r="B209" s="4" t="s">
        <v>15</v>
      </c>
      <c r="D209" s="14"/>
      <c r="E209" s="14"/>
      <c r="F209" s="14"/>
      <c r="G209" s="14"/>
      <c r="H209" s="14"/>
      <c r="I209" s="14"/>
      <c r="N209" s="6"/>
      <c r="O209" s="6"/>
    </row>
    <row r="210" spans="1:15" ht="12.75">
      <c r="A210" s="4" t="s">
        <v>77</v>
      </c>
      <c r="B210" s="4" t="s">
        <v>20</v>
      </c>
      <c r="D210" s="14">
        <v>1247329</v>
      </c>
      <c r="E210" s="14">
        <v>1447846</v>
      </c>
      <c r="F210" s="14">
        <v>24450</v>
      </c>
      <c r="G210" s="14">
        <v>0</v>
      </c>
      <c r="H210" s="14">
        <v>0</v>
      </c>
      <c r="I210" s="14">
        <v>691970</v>
      </c>
      <c r="J210" s="15">
        <v>782790</v>
      </c>
      <c r="K210" s="15">
        <v>254877</v>
      </c>
      <c r="M210" s="6">
        <f>J209+D210-I210-J210</f>
        <v>-227431</v>
      </c>
      <c r="N210" s="6"/>
      <c r="O210" s="6"/>
    </row>
    <row r="211" spans="1:15" ht="12.75">
      <c r="A211" s="13" t="s">
        <v>111</v>
      </c>
      <c r="B211" s="4" t="s">
        <v>15</v>
      </c>
      <c r="D211" s="14"/>
      <c r="E211" s="14"/>
      <c r="F211" s="14"/>
      <c r="G211" s="14"/>
      <c r="H211" s="14"/>
      <c r="I211" s="14"/>
      <c r="N211" s="6"/>
      <c r="O211" s="6"/>
    </row>
    <row r="212" spans="1:15" ht="12.75">
      <c r="A212" s="4" t="s">
        <v>77</v>
      </c>
      <c r="B212" s="4" t="s">
        <v>20</v>
      </c>
      <c r="D212" s="14">
        <v>2336399</v>
      </c>
      <c r="E212" s="14">
        <v>2119504</v>
      </c>
      <c r="F212" s="14">
        <v>69887</v>
      </c>
      <c r="G212" s="14">
        <f>125000+18907</f>
        <v>143907</v>
      </c>
      <c r="H212" s="14">
        <v>0</v>
      </c>
      <c r="I212" s="14">
        <v>634398</v>
      </c>
      <c r="J212" s="15">
        <v>1701999</v>
      </c>
      <c r="K212" s="15">
        <v>139230</v>
      </c>
      <c r="M212" s="6">
        <f>J211+D212-I212-J212</f>
        <v>2</v>
      </c>
      <c r="N212" s="6"/>
      <c r="O212" s="6"/>
    </row>
    <row r="213" spans="1:15" ht="12.75">
      <c r="A213" s="13" t="s">
        <v>114</v>
      </c>
      <c r="B213" s="4" t="s">
        <v>15</v>
      </c>
      <c r="D213" s="14"/>
      <c r="E213" s="14"/>
      <c r="F213" s="14"/>
      <c r="G213" s="14"/>
      <c r="H213" s="14"/>
      <c r="I213" s="14"/>
      <c r="J213" s="15"/>
      <c r="K213" s="15"/>
      <c r="M213" s="6"/>
      <c r="N213" s="6"/>
      <c r="O213" s="6"/>
    </row>
    <row r="214" spans="1:15" ht="12.75">
      <c r="A214" s="4" t="s">
        <v>77</v>
      </c>
      <c r="B214" s="4" t="s">
        <v>20</v>
      </c>
      <c r="D214" s="14">
        <v>18547</v>
      </c>
      <c r="E214" s="14">
        <v>9867</v>
      </c>
      <c r="F214" s="14">
        <v>0</v>
      </c>
      <c r="G214" s="14">
        <v>7500</v>
      </c>
      <c r="H214" s="14">
        <v>0</v>
      </c>
      <c r="I214" s="14">
        <v>11411</v>
      </c>
      <c r="J214" s="15">
        <v>4742</v>
      </c>
      <c r="K214" s="15">
        <v>0</v>
      </c>
      <c r="M214" s="6"/>
      <c r="N214" s="6"/>
      <c r="O214" s="6"/>
    </row>
    <row r="215" spans="1:15" ht="12.75">
      <c r="A215" s="13" t="s">
        <v>156</v>
      </c>
      <c r="B215" s="4" t="s">
        <v>15</v>
      </c>
      <c r="D215" s="14"/>
      <c r="E215" s="14"/>
      <c r="F215" s="14"/>
      <c r="G215" s="14"/>
      <c r="H215" s="14"/>
      <c r="I215" s="14"/>
      <c r="J215" s="15"/>
      <c r="K215" s="15"/>
      <c r="M215" s="6"/>
      <c r="N215" s="6"/>
      <c r="O215" s="6"/>
    </row>
    <row r="216" spans="1:15" ht="12.75">
      <c r="A216" s="4" t="s">
        <v>77</v>
      </c>
      <c r="B216" s="4" t="s">
        <v>20</v>
      </c>
      <c r="D216" s="14">
        <v>73185</v>
      </c>
      <c r="E216" s="14">
        <v>5785</v>
      </c>
      <c r="F216" s="14">
        <v>0</v>
      </c>
      <c r="G216" s="14">
        <f>15000+34400</f>
        <v>49400</v>
      </c>
      <c r="H216" s="14">
        <v>0</v>
      </c>
      <c r="I216" s="14">
        <v>24093</v>
      </c>
      <c r="J216" s="15">
        <v>38191</v>
      </c>
      <c r="K216" s="15">
        <v>52400</v>
      </c>
      <c r="M216" s="6"/>
      <c r="N216" s="6"/>
      <c r="O216" s="6"/>
    </row>
    <row r="217" spans="1:15" ht="12.75">
      <c r="A217" s="13" t="s">
        <v>112</v>
      </c>
      <c r="B217" s="4" t="s">
        <v>13</v>
      </c>
      <c r="D217" s="14"/>
      <c r="E217" s="14"/>
      <c r="F217" s="14"/>
      <c r="G217" s="14"/>
      <c r="H217" s="14"/>
      <c r="I217" s="14"/>
      <c r="N217" s="6"/>
      <c r="O217" s="6"/>
    </row>
    <row r="218" spans="1:15" ht="12.75">
      <c r="A218" s="4" t="s">
        <v>77</v>
      </c>
      <c r="B218" s="4" t="s">
        <v>20</v>
      </c>
      <c r="D218" s="14">
        <v>1694443</v>
      </c>
      <c r="E218" s="14">
        <v>1434308</v>
      </c>
      <c r="F218" s="14">
        <v>254950</v>
      </c>
      <c r="G218" s="14">
        <v>0</v>
      </c>
      <c r="H218" s="14">
        <v>0</v>
      </c>
      <c r="I218" s="14">
        <v>288411</v>
      </c>
      <c r="J218" s="14">
        <v>1406031</v>
      </c>
      <c r="K218" s="14">
        <v>23914</v>
      </c>
      <c r="M218" s="6">
        <f>J217+D218-I218-J218</f>
        <v>1</v>
      </c>
      <c r="N218" s="6"/>
      <c r="O218" s="6"/>
    </row>
    <row r="219" spans="1:15" ht="12.75">
      <c r="A219" s="13" t="s">
        <v>113</v>
      </c>
      <c r="B219" s="4" t="s">
        <v>13</v>
      </c>
      <c r="D219" s="14"/>
      <c r="E219" s="14"/>
      <c r="F219" s="14"/>
      <c r="G219" s="14"/>
      <c r="H219" s="14"/>
      <c r="I219" s="14"/>
      <c r="J219" s="14"/>
      <c r="K219" s="14"/>
      <c r="N219" s="6"/>
      <c r="O219" s="6"/>
    </row>
    <row r="220" spans="1:15" ht="12.75">
      <c r="A220" s="4" t="s">
        <v>77</v>
      </c>
      <c r="B220" s="13" t="s">
        <v>20</v>
      </c>
      <c r="C220" s="18"/>
      <c r="D220" s="14">
        <v>1774651</v>
      </c>
      <c r="E220" s="14">
        <v>1762961</v>
      </c>
      <c r="F220" s="14">
        <v>8820</v>
      </c>
      <c r="G220" s="14">
        <v>0</v>
      </c>
      <c r="H220" s="14">
        <v>0</v>
      </c>
      <c r="I220" s="14">
        <v>469835</v>
      </c>
      <c r="J220" s="14">
        <v>1304190</v>
      </c>
      <c r="K220" s="14">
        <v>0</v>
      </c>
      <c r="M220" s="6">
        <f>J219+D220-I220-J220</f>
        <v>626</v>
      </c>
      <c r="N220" s="6"/>
      <c r="O220" s="6"/>
    </row>
    <row r="221" spans="1:15" ht="12.75">
      <c r="A221" s="3" t="s">
        <v>114</v>
      </c>
      <c r="B221" s="13" t="s">
        <v>15</v>
      </c>
      <c r="C221" s="18"/>
      <c r="D221" s="14"/>
      <c r="E221" s="14"/>
      <c r="F221" s="14"/>
      <c r="G221" s="14"/>
      <c r="H221" s="14"/>
      <c r="I221" s="14"/>
      <c r="J221" s="14"/>
      <c r="K221" s="14"/>
      <c r="N221" s="6"/>
      <c r="O221" s="6"/>
    </row>
    <row r="222" spans="1:15" ht="12.75">
      <c r="A222" s="4" t="s">
        <v>77</v>
      </c>
      <c r="B222" s="13" t="s">
        <v>20</v>
      </c>
      <c r="C222" s="18"/>
      <c r="D222" s="14">
        <v>18547</v>
      </c>
      <c r="E222" s="14">
        <v>9867</v>
      </c>
      <c r="F222" s="14">
        <v>0</v>
      </c>
      <c r="G222" s="14">
        <v>7500</v>
      </c>
      <c r="H222" s="14">
        <v>0</v>
      </c>
      <c r="I222" s="14">
        <v>11411</v>
      </c>
      <c r="J222" s="14">
        <v>4742</v>
      </c>
      <c r="K222" s="14">
        <v>0</v>
      </c>
      <c r="M222" s="6">
        <f>J221+D222-I222-J222</f>
        <v>2394</v>
      </c>
      <c r="N222" s="6"/>
      <c r="O222" s="6"/>
    </row>
    <row r="223" spans="1:15" ht="12.75">
      <c r="A223" s="13" t="s">
        <v>138</v>
      </c>
      <c r="B223" s="4" t="s">
        <v>13</v>
      </c>
      <c r="C223" s="18"/>
      <c r="D223" s="14"/>
      <c r="E223" s="14"/>
      <c r="F223" s="14"/>
      <c r="G223" s="14"/>
      <c r="H223" s="14"/>
      <c r="I223" s="14"/>
      <c r="J223" s="14"/>
      <c r="K223" s="14"/>
      <c r="M223" s="6"/>
      <c r="N223" s="6"/>
      <c r="O223" s="6"/>
    </row>
    <row r="224" spans="1:15" ht="12.75">
      <c r="A224" s="4" t="s">
        <v>77</v>
      </c>
      <c r="B224" s="13" t="s">
        <v>20</v>
      </c>
      <c r="C224" s="18"/>
      <c r="D224" s="14">
        <v>282692</v>
      </c>
      <c r="E224" s="14">
        <v>22692</v>
      </c>
      <c r="F224" s="14">
        <v>5000</v>
      </c>
      <c r="G224" s="14">
        <v>255000</v>
      </c>
      <c r="H224" s="14">
        <v>0</v>
      </c>
      <c r="I224" s="14">
        <v>24415</v>
      </c>
      <c r="J224" s="14">
        <v>258275</v>
      </c>
      <c r="K224" s="14">
        <v>333914</v>
      </c>
      <c r="N224" s="6"/>
      <c r="O224" s="6"/>
    </row>
    <row r="225" spans="1:15" ht="12.75">
      <c r="A225" s="4"/>
      <c r="B225" s="13"/>
      <c r="C225" s="18"/>
      <c r="D225" s="14"/>
      <c r="E225" s="14"/>
      <c r="F225" s="14"/>
      <c r="G225" s="14"/>
      <c r="H225" s="14"/>
      <c r="I225" s="14"/>
      <c r="J225" s="14"/>
      <c r="K225" s="14"/>
      <c r="N225" s="6"/>
      <c r="O225" s="6"/>
    </row>
    <row r="226" spans="1:15" ht="13.5" thickBot="1">
      <c r="A226" s="12" t="s">
        <v>33</v>
      </c>
      <c r="D226" s="14"/>
      <c r="E226" s="14"/>
      <c r="F226" s="14"/>
      <c r="G226" s="14"/>
      <c r="H226" s="14"/>
      <c r="I226" s="14"/>
      <c r="J226" s="14"/>
      <c r="K226" s="14"/>
      <c r="O226" s="6"/>
    </row>
    <row r="227" spans="1:15" ht="12.75">
      <c r="A227" s="13" t="s">
        <v>71</v>
      </c>
      <c r="B227" s="4" t="s">
        <v>13</v>
      </c>
      <c r="D227" s="14"/>
      <c r="E227" s="14"/>
      <c r="F227" s="14"/>
      <c r="G227" s="14"/>
      <c r="H227" s="14"/>
      <c r="I227" s="14"/>
      <c r="J227" s="14"/>
      <c r="K227" s="14"/>
      <c r="O227" s="6"/>
    </row>
    <row r="228" spans="1:15" ht="12.75">
      <c r="A228" s="4">
        <v>2004</v>
      </c>
      <c r="B228" s="4" t="s">
        <v>14</v>
      </c>
      <c r="D228" s="14"/>
      <c r="E228" s="14"/>
      <c r="F228" s="14"/>
      <c r="G228" s="14"/>
      <c r="H228" s="14"/>
      <c r="I228" s="14"/>
      <c r="J228" s="14">
        <v>537089</v>
      </c>
      <c r="K228" s="14">
        <v>511357</v>
      </c>
      <c r="O228" s="6"/>
    </row>
    <row r="229" spans="1:15" ht="12.75">
      <c r="A229" s="4" t="s">
        <v>75</v>
      </c>
      <c r="D229" s="14">
        <v>1574154</v>
      </c>
      <c r="E229" s="14">
        <v>1117714</v>
      </c>
      <c r="F229" s="14">
        <v>430572</v>
      </c>
      <c r="G229" s="14">
        <v>0</v>
      </c>
      <c r="H229" s="14">
        <v>0</v>
      </c>
      <c r="I229" s="14">
        <v>1109074</v>
      </c>
      <c r="J229" s="14">
        <v>1002168</v>
      </c>
      <c r="K229" s="14">
        <v>0</v>
      </c>
      <c r="M229" s="6">
        <f>J228+D229-I229-J229</f>
        <v>1</v>
      </c>
      <c r="O229" s="6"/>
    </row>
    <row r="230" spans="1:15" ht="12.75">
      <c r="A230" s="4" t="s">
        <v>76</v>
      </c>
      <c r="D230" s="14">
        <v>2201174</v>
      </c>
      <c r="E230" s="14">
        <v>1790528</v>
      </c>
      <c r="F230" s="14">
        <v>377650</v>
      </c>
      <c r="G230" s="14">
        <v>0</v>
      </c>
      <c r="H230" s="14">
        <v>0</v>
      </c>
      <c r="I230" s="14">
        <v>1198388</v>
      </c>
      <c r="J230" s="14">
        <v>2004955</v>
      </c>
      <c r="K230" s="14">
        <v>0</v>
      </c>
      <c r="M230" s="6">
        <f>J229+D230-I230-J230</f>
        <v>-1</v>
      </c>
      <c r="O230" s="6"/>
    </row>
    <row r="231" spans="1:15" ht="12.75">
      <c r="A231" s="4" t="s">
        <v>77</v>
      </c>
      <c r="B231" s="13"/>
      <c r="D231" s="14">
        <v>4455511</v>
      </c>
      <c r="E231" s="14">
        <v>3458149</v>
      </c>
      <c r="F231" s="14">
        <v>916290</v>
      </c>
      <c r="G231" s="14">
        <v>0</v>
      </c>
      <c r="H231" s="14">
        <v>34670</v>
      </c>
      <c r="I231" s="14">
        <v>1952544</v>
      </c>
      <c r="J231" s="14">
        <v>4507921</v>
      </c>
      <c r="K231" s="14">
        <v>0</v>
      </c>
      <c r="M231" s="6">
        <f>J230+D231-I231-J231</f>
        <v>1</v>
      </c>
      <c r="O231" s="6"/>
    </row>
    <row r="232" spans="1:15" ht="12.75">
      <c r="A232" s="13" t="s">
        <v>157</v>
      </c>
      <c r="B232" s="13" t="s">
        <v>15</v>
      </c>
      <c r="D232" s="14"/>
      <c r="E232" s="14"/>
      <c r="F232" s="14"/>
      <c r="G232" s="14"/>
      <c r="H232" s="14"/>
      <c r="I232" s="14"/>
      <c r="J232" s="14"/>
      <c r="K232" s="14"/>
      <c r="M232" s="6"/>
      <c r="O232" s="6"/>
    </row>
    <row r="233" spans="1:15" ht="12.75">
      <c r="A233" s="4" t="s">
        <v>77</v>
      </c>
      <c r="B233" s="13" t="s">
        <v>16</v>
      </c>
      <c r="D233" s="14">
        <v>1962860</v>
      </c>
      <c r="E233" s="14">
        <v>1113365</v>
      </c>
      <c r="F233" s="14">
        <v>779364</v>
      </c>
      <c r="G233" s="14">
        <v>0</v>
      </c>
      <c r="H233" s="14">
        <v>0</v>
      </c>
      <c r="I233" s="14">
        <v>740071</v>
      </c>
      <c r="J233" s="14">
        <v>1304190</v>
      </c>
      <c r="K233" s="14">
        <v>0</v>
      </c>
      <c r="M233" s="6"/>
      <c r="O233" s="6"/>
    </row>
    <row r="234" spans="1:15" ht="12.75">
      <c r="A234" s="4"/>
      <c r="B234" s="13"/>
      <c r="D234" s="14"/>
      <c r="E234" s="14"/>
      <c r="F234" s="14"/>
      <c r="G234" s="14"/>
      <c r="H234" s="14"/>
      <c r="I234" s="14"/>
      <c r="J234" s="14"/>
      <c r="K234" s="14"/>
      <c r="M234" s="6"/>
      <c r="O234" s="6"/>
    </row>
    <row r="235" spans="1:15" ht="12.75">
      <c r="A235" s="4"/>
      <c r="B235" s="13"/>
      <c r="D235" s="14"/>
      <c r="E235" s="14"/>
      <c r="F235" s="14"/>
      <c r="G235" s="14"/>
      <c r="H235" s="14"/>
      <c r="I235" s="14"/>
      <c r="J235" s="14"/>
      <c r="K235" s="14"/>
      <c r="M235" s="6"/>
      <c r="O235" s="6"/>
    </row>
    <row r="236" spans="1:15" ht="12.75">
      <c r="A236" s="4"/>
      <c r="D236" s="14"/>
      <c r="E236" s="14"/>
      <c r="F236" s="14"/>
      <c r="G236" s="14"/>
      <c r="H236" s="14"/>
      <c r="I236" s="14"/>
      <c r="J236" s="14"/>
      <c r="K236" s="14"/>
      <c r="O236" s="6"/>
    </row>
    <row r="237" spans="1:15" ht="13.5" thickBot="1">
      <c r="A237" s="12" t="s">
        <v>34</v>
      </c>
      <c r="D237" s="14"/>
      <c r="E237" s="14"/>
      <c r="F237" s="14"/>
      <c r="G237" s="14"/>
      <c r="H237" s="14"/>
      <c r="I237" s="14"/>
      <c r="J237" s="14"/>
      <c r="K237" s="14"/>
      <c r="O237" s="6"/>
    </row>
    <row r="238" spans="1:15" ht="12.75">
      <c r="A238" s="3" t="s">
        <v>57</v>
      </c>
      <c r="B238" s="4" t="s">
        <v>15</v>
      </c>
      <c r="D238" s="14"/>
      <c r="E238" s="14"/>
      <c r="F238" s="14"/>
      <c r="G238" s="14"/>
      <c r="H238" s="14"/>
      <c r="I238" s="14"/>
      <c r="J238" s="14"/>
      <c r="K238" s="14"/>
      <c r="O238" s="6"/>
    </row>
    <row r="239" spans="1:15" ht="12.75">
      <c r="A239" s="4">
        <v>2004</v>
      </c>
      <c r="B239" s="4" t="s">
        <v>14</v>
      </c>
      <c r="D239" s="14"/>
      <c r="E239" s="14"/>
      <c r="F239" s="14"/>
      <c r="G239" s="14"/>
      <c r="H239" s="14"/>
      <c r="I239" s="14"/>
      <c r="J239" s="14">
        <v>276928</v>
      </c>
      <c r="K239" s="14">
        <v>0</v>
      </c>
      <c r="O239" s="6"/>
    </row>
    <row r="240" spans="1:15" ht="12.75">
      <c r="A240" s="4" t="s">
        <v>75</v>
      </c>
      <c r="D240" s="14">
        <v>502750</v>
      </c>
      <c r="E240" s="14">
        <v>322352</v>
      </c>
      <c r="F240" s="14">
        <v>145627</v>
      </c>
      <c r="G240" s="14">
        <v>0</v>
      </c>
      <c r="H240" s="14">
        <v>0</v>
      </c>
      <c r="I240" s="14">
        <v>435788</v>
      </c>
      <c r="J240" s="14">
        <v>343889</v>
      </c>
      <c r="K240" s="14">
        <v>0</v>
      </c>
      <c r="M240" s="6">
        <f>J239+D240-I240-J240</f>
        <v>1</v>
      </c>
      <c r="N240" s="6"/>
      <c r="O240" s="6"/>
    </row>
    <row r="241" spans="1:15" ht="12.75">
      <c r="A241" s="4" t="s">
        <v>76</v>
      </c>
      <c r="D241" s="14">
        <v>997444</v>
      </c>
      <c r="E241" s="14">
        <v>605661</v>
      </c>
      <c r="F241" s="14">
        <v>363398</v>
      </c>
      <c r="G241" s="14">
        <v>0</v>
      </c>
      <c r="H241" s="14">
        <v>0</v>
      </c>
      <c r="I241" s="14">
        <v>466848</v>
      </c>
      <c r="J241" s="14">
        <v>874487</v>
      </c>
      <c r="K241" s="14">
        <v>0</v>
      </c>
      <c r="M241" s="6">
        <f>J240+D241-I241-J241</f>
        <v>-2</v>
      </c>
      <c r="N241" s="6"/>
      <c r="O241" s="6"/>
    </row>
    <row r="242" spans="1:15" ht="12.75">
      <c r="A242" s="4" t="s">
        <v>77</v>
      </c>
      <c r="D242" s="14">
        <v>1532301</v>
      </c>
      <c r="E242" s="14">
        <v>862299</v>
      </c>
      <c r="F242" s="14">
        <v>643923</v>
      </c>
      <c r="G242" s="14">
        <v>0</v>
      </c>
      <c r="H242" s="14">
        <v>12042</v>
      </c>
      <c r="I242" s="14">
        <v>333379</v>
      </c>
      <c r="J242" s="15">
        <v>2073410</v>
      </c>
      <c r="K242" s="15">
        <v>0</v>
      </c>
      <c r="M242" s="6">
        <f>J241+D242-I242-J242</f>
        <v>-1</v>
      </c>
      <c r="N242" s="6"/>
      <c r="O242" s="6"/>
    </row>
    <row r="243" spans="1:15" ht="12.75">
      <c r="A243" s="13" t="s">
        <v>115</v>
      </c>
      <c r="B243" s="4" t="s">
        <v>13</v>
      </c>
      <c r="D243" s="14"/>
      <c r="E243" s="14"/>
      <c r="F243" s="14"/>
      <c r="G243" s="14"/>
      <c r="H243" s="14"/>
      <c r="I243" s="14"/>
      <c r="J243" s="14"/>
      <c r="K243" s="14"/>
      <c r="N243" s="6"/>
      <c r="O243" s="6"/>
    </row>
    <row r="244" spans="1:15" ht="12.75">
      <c r="A244" s="4" t="s">
        <v>77</v>
      </c>
      <c r="B244" s="4" t="s">
        <v>20</v>
      </c>
      <c r="D244" s="19">
        <v>47460</v>
      </c>
      <c r="E244" s="19">
        <v>28833</v>
      </c>
      <c r="F244" s="19">
        <v>500</v>
      </c>
      <c r="G244" s="19">
        <v>18127</v>
      </c>
      <c r="H244" s="19">
        <v>0</v>
      </c>
      <c r="I244" s="19">
        <v>43102</v>
      </c>
      <c r="J244" s="19">
        <v>4357</v>
      </c>
      <c r="K244" s="19">
        <v>18127</v>
      </c>
      <c r="M244" s="6">
        <f>J243+D244-I244-J244</f>
        <v>1</v>
      </c>
      <c r="N244" s="6"/>
      <c r="O244" s="6"/>
    </row>
    <row r="245" spans="1:15" ht="12.75">
      <c r="A245" s="13" t="s">
        <v>158</v>
      </c>
      <c r="B245" s="4" t="s">
        <v>13</v>
      </c>
      <c r="D245" s="19"/>
      <c r="E245" s="19"/>
      <c r="F245" s="19"/>
      <c r="G245" s="19"/>
      <c r="H245" s="19"/>
      <c r="I245" s="19"/>
      <c r="J245" s="19"/>
      <c r="K245" s="19"/>
      <c r="M245" s="6"/>
      <c r="N245" s="6"/>
      <c r="O245" s="6"/>
    </row>
    <row r="246" spans="1:15" ht="12.75">
      <c r="A246" s="4" t="s">
        <v>77</v>
      </c>
      <c r="B246" s="4" t="s">
        <v>20</v>
      </c>
      <c r="D246" s="19">
        <v>176526</v>
      </c>
      <c r="E246" s="19">
        <v>101026</v>
      </c>
      <c r="F246" s="19">
        <v>500</v>
      </c>
      <c r="G246" s="19">
        <v>75000</v>
      </c>
      <c r="H246" s="19">
        <v>0</v>
      </c>
      <c r="I246" s="19">
        <v>19660</v>
      </c>
      <c r="J246" s="19">
        <v>156865</v>
      </c>
      <c r="K246" s="19">
        <v>75000</v>
      </c>
      <c r="M246" s="6"/>
      <c r="N246" s="6"/>
      <c r="O246" s="6"/>
    </row>
    <row r="247" spans="1:15" ht="12.75">
      <c r="A247" s="13" t="s">
        <v>159</v>
      </c>
      <c r="B247" s="4" t="s">
        <v>13</v>
      </c>
      <c r="D247" s="19"/>
      <c r="E247" s="19"/>
      <c r="F247" s="19"/>
      <c r="G247" s="19"/>
      <c r="H247" s="19"/>
      <c r="I247" s="19"/>
      <c r="J247" s="19"/>
      <c r="K247" s="19"/>
      <c r="M247" s="6"/>
      <c r="N247" s="6"/>
      <c r="O247" s="6"/>
    </row>
    <row r="248" spans="1:15" ht="12.75">
      <c r="A248" s="4" t="s">
        <v>77</v>
      </c>
      <c r="B248" s="4" t="s">
        <v>20</v>
      </c>
      <c r="D248" s="19">
        <v>15065</v>
      </c>
      <c r="E248" s="19">
        <v>15065</v>
      </c>
      <c r="F248" s="19">
        <v>0</v>
      </c>
      <c r="G248" s="19">
        <v>0</v>
      </c>
      <c r="H248" s="19">
        <v>0</v>
      </c>
      <c r="I248" s="19">
        <v>14939</v>
      </c>
      <c r="J248" s="19">
        <v>124</v>
      </c>
      <c r="K248" s="19">
        <v>0</v>
      </c>
      <c r="M248" s="6"/>
      <c r="N248" s="6"/>
      <c r="O248" s="6"/>
    </row>
    <row r="249" spans="1:15" ht="12.75">
      <c r="A249" s="4"/>
      <c r="D249" s="19"/>
      <c r="E249" s="19"/>
      <c r="F249" s="19"/>
      <c r="G249" s="19"/>
      <c r="H249" s="19"/>
      <c r="I249" s="19"/>
      <c r="J249" s="19"/>
      <c r="K249" s="19"/>
      <c r="M249" s="6"/>
      <c r="N249" s="6"/>
      <c r="O249" s="6"/>
    </row>
    <row r="250" spans="2:15" ht="12.75">
      <c r="B250" s="13"/>
      <c r="C250" s="8"/>
      <c r="O250" s="6"/>
    </row>
    <row r="251" spans="1:15" ht="13.5" thickBot="1">
      <c r="A251" s="12" t="s">
        <v>35</v>
      </c>
      <c r="D251" s="14"/>
      <c r="E251" s="14"/>
      <c r="F251" s="14"/>
      <c r="G251" s="14"/>
      <c r="H251" s="14"/>
      <c r="I251" s="14"/>
      <c r="J251" s="14"/>
      <c r="K251" s="14"/>
      <c r="O251" s="6"/>
    </row>
    <row r="252" spans="1:15" ht="12.75">
      <c r="A252" s="3" t="s">
        <v>83</v>
      </c>
      <c r="B252" s="4" t="s">
        <v>13</v>
      </c>
      <c r="D252" s="14"/>
      <c r="E252" s="14"/>
      <c r="F252" s="14"/>
      <c r="G252" s="14"/>
      <c r="H252" s="14"/>
      <c r="I252" s="14"/>
      <c r="J252" s="14"/>
      <c r="K252" s="14"/>
      <c r="O252" s="6"/>
    </row>
    <row r="253" spans="1:15" ht="12.75">
      <c r="A253" s="4" t="s">
        <v>77</v>
      </c>
      <c r="B253" s="4" t="s">
        <v>20</v>
      </c>
      <c r="D253" s="14">
        <v>4643873</v>
      </c>
      <c r="E253" s="14">
        <v>3223862</v>
      </c>
      <c r="F253" s="14">
        <v>1296104</v>
      </c>
      <c r="G253" s="14">
        <v>0</v>
      </c>
      <c r="H253" s="14">
        <v>87000</v>
      </c>
      <c r="I253" s="14">
        <v>2035530</v>
      </c>
      <c r="J253" s="14">
        <v>2944752</v>
      </c>
      <c r="K253" s="14">
        <v>101719</v>
      </c>
      <c r="M253" s="6">
        <f>J252+D253-I253-J253</f>
        <v>-336409</v>
      </c>
      <c r="O253" s="6"/>
    </row>
    <row r="254" spans="1:15" ht="12.75">
      <c r="A254" s="13" t="s">
        <v>84</v>
      </c>
      <c r="B254" s="4" t="s">
        <v>15</v>
      </c>
      <c r="D254" s="14"/>
      <c r="E254" s="14"/>
      <c r="F254" s="14"/>
      <c r="G254" s="14"/>
      <c r="H254" s="14"/>
      <c r="I254" s="14"/>
      <c r="J254" s="14"/>
      <c r="K254" s="14"/>
      <c r="M254" s="6"/>
      <c r="N254" s="6"/>
      <c r="O254" s="6"/>
    </row>
    <row r="255" spans="1:15" ht="12.75">
      <c r="A255" s="4" t="s">
        <v>77</v>
      </c>
      <c r="B255" s="4" t="s">
        <v>20</v>
      </c>
      <c r="D255" s="14">
        <v>4029463</v>
      </c>
      <c r="E255" s="14">
        <v>3250005</v>
      </c>
      <c r="F255" s="14">
        <v>586870</v>
      </c>
      <c r="G255" s="14">
        <v>0</v>
      </c>
      <c r="H255" s="14">
        <v>141878</v>
      </c>
      <c r="I255" s="14">
        <v>1910115</v>
      </c>
      <c r="J255" s="14">
        <v>2119348</v>
      </c>
      <c r="K255" s="14">
        <v>0</v>
      </c>
      <c r="M255" s="6">
        <f>J254+D255-I255-J255</f>
        <v>0</v>
      </c>
      <c r="N255" s="6"/>
      <c r="O255" s="6"/>
    </row>
    <row r="256" spans="1:15" ht="12.75">
      <c r="A256" s="4"/>
      <c r="D256" s="14"/>
      <c r="E256" s="14"/>
      <c r="F256" s="14"/>
      <c r="G256" s="14"/>
      <c r="H256" s="14"/>
      <c r="I256" s="14"/>
      <c r="J256" s="14"/>
      <c r="K256" s="14"/>
      <c r="N256" s="6"/>
      <c r="O256" s="6"/>
    </row>
    <row r="257" spans="1:15" ht="12.75">
      <c r="A257" s="4"/>
      <c r="D257" s="14"/>
      <c r="E257" s="14"/>
      <c r="F257" s="14"/>
      <c r="G257" s="14"/>
      <c r="H257" s="14"/>
      <c r="I257" s="14"/>
      <c r="J257" s="14"/>
      <c r="K257" s="14"/>
      <c r="N257" s="6"/>
      <c r="O257" s="6"/>
    </row>
    <row r="258" spans="1:15" ht="12.75">
      <c r="A258" s="4"/>
      <c r="D258" s="14"/>
      <c r="E258" s="14"/>
      <c r="F258" s="14"/>
      <c r="G258" s="14"/>
      <c r="H258" s="14"/>
      <c r="I258" s="14"/>
      <c r="J258" s="14"/>
      <c r="K258" s="14"/>
      <c r="N258" s="6"/>
      <c r="O258" s="6"/>
    </row>
    <row r="259" spans="1:15" ht="13.5" thickBot="1">
      <c r="A259" s="12" t="s">
        <v>36</v>
      </c>
      <c r="D259" s="14"/>
      <c r="E259" s="14"/>
      <c r="F259" s="14"/>
      <c r="G259" s="14"/>
      <c r="H259" s="14"/>
      <c r="I259" s="14"/>
      <c r="J259" s="14"/>
      <c r="K259" s="14"/>
      <c r="O259" s="6"/>
    </row>
    <row r="260" spans="1:15" ht="12.75">
      <c r="A260" s="3" t="s">
        <v>58</v>
      </c>
      <c r="B260" s="4" t="s">
        <v>15</v>
      </c>
      <c r="D260" s="14"/>
      <c r="E260" s="14"/>
      <c r="F260" s="14"/>
      <c r="G260" s="14"/>
      <c r="H260" s="14"/>
      <c r="I260" s="14"/>
      <c r="J260" s="14"/>
      <c r="K260" s="14"/>
      <c r="O260" s="6"/>
    </row>
    <row r="261" spans="1:15" ht="12.75">
      <c r="A261" s="4">
        <v>2004</v>
      </c>
      <c r="B261" s="4" t="s">
        <v>14</v>
      </c>
      <c r="D261" s="14"/>
      <c r="E261" s="14"/>
      <c r="F261" s="14"/>
      <c r="G261" s="14"/>
      <c r="H261" s="14"/>
      <c r="I261" s="14"/>
      <c r="J261" s="14">
        <v>1325048</v>
      </c>
      <c r="K261" s="14">
        <v>0</v>
      </c>
      <c r="O261" s="6"/>
    </row>
    <row r="262" spans="1:15" ht="12.75">
      <c r="A262" s="4" t="s">
        <v>75</v>
      </c>
      <c r="D262" s="14">
        <v>200239</v>
      </c>
      <c r="E262" s="14">
        <v>84082</v>
      </c>
      <c r="F262" s="14">
        <v>82000</v>
      </c>
      <c r="G262" s="14">
        <v>0</v>
      </c>
      <c r="H262" s="14">
        <v>0</v>
      </c>
      <c r="I262" s="14">
        <v>1346087</v>
      </c>
      <c r="J262" s="14">
        <v>175201</v>
      </c>
      <c r="K262" s="14">
        <v>0</v>
      </c>
      <c r="M262" s="6">
        <f>J261+D262-I262-J262</f>
        <v>3999</v>
      </c>
      <c r="N262" s="6"/>
      <c r="O262" s="6"/>
    </row>
    <row r="263" spans="1:15" ht="12.75">
      <c r="A263" s="4" t="s">
        <v>76</v>
      </c>
      <c r="D263" s="14">
        <v>5236152</v>
      </c>
      <c r="E263" s="14">
        <v>3549228</v>
      </c>
      <c r="F263" s="14">
        <v>1578144</v>
      </c>
      <c r="G263" s="14">
        <v>0</v>
      </c>
      <c r="H263" s="14">
        <v>0</v>
      </c>
      <c r="I263" s="14">
        <v>2095000</v>
      </c>
      <c r="J263" s="14">
        <v>3316354</v>
      </c>
      <c r="K263" s="14">
        <v>0</v>
      </c>
      <c r="M263" s="6">
        <f>J262+D263-I263-J263</f>
        <v>-1</v>
      </c>
      <c r="N263" s="6"/>
      <c r="O263" s="6"/>
    </row>
    <row r="264" spans="1:15" ht="12.75">
      <c r="A264" s="4" t="s">
        <v>77</v>
      </c>
      <c r="D264" s="14">
        <v>9556523</v>
      </c>
      <c r="E264" s="14">
        <v>6619845</v>
      </c>
      <c r="F264" s="14">
        <v>2200680</v>
      </c>
      <c r="G264" s="14">
        <v>0</v>
      </c>
      <c r="H264" s="14">
        <v>629949</v>
      </c>
      <c r="I264" s="14">
        <v>4181689</v>
      </c>
      <c r="J264" s="15">
        <v>8691187</v>
      </c>
      <c r="K264" s="15">
        <v>88873</v>
      </c>
      <c r="M264" s="6">
        <f>J263+D264-I264-J264</f>
        <v>1</v>
      </c>
      <c r="N264" s="6"/>
      <c r="O264" s="6"/>
    </row>
    <row r="265" spans="1:15" ht="12.75">
      <c r="A265" s="13" t="s">
        <v>167</v>
      </c>
      <c r="B265" s="4" t="s">
        <v>13</v>
      </c>
      <c r="D265" s="14"/>
      <c r="E265" s="14"/>
      <c r="F265" s="14"/>
      <c r="G265" s="14"/>
      <c r="H265" s="14"/>
      <c r="I265" s="14"/>
      <c r="J265" s="15"/>
      <c r="K265" s="15"/>
      <c r="M265" s="6"/>
      <c r="N265" s="6"/>
      <c r="O265" s="6"/>
    </row>
    <row r="266" spans="1:15" ht="12.75">
      <c r="A266" s="4" t="s">
        <v>77</v>
      </c>
      <c r="B266" s="4" t="s">
        <v>16</v>
      </c>
      <c r="D266" s="14">
        <v>65936</v>
      </c>
      <c r="E266" s="14">
        <v>63834</v>
      </c>
      <c r="F266" s="14">
        <v>2102</v>
      </c>
      <c r="G266" s="14">
        <v>0</v>
      </c>
      <c r="H266" s="14">
        <v>0</v>
      </c>
      <c r="I266" s="14">
        <v>55853</v>
      </c>
      <c r="J266" s="15">
        <v>10082</v>
      </c>
      <c r="K266" s="15">
        <v>8947</v>
      </c>
      <c r="M266" s="6"/>
      <c r="N266" s="6"/>
      <c r="O266" s="6"/>
    </row>
    <row r="267" spans="1:15" ht="12.75">
      <c r="A267" s="13" t="s">
        <v>168</v>
      </c>
      <c r="B267" s="4" t="s">
        <v>13</v>
      </c>
      <c r="D267" s="14"/>
      <c r="E267" s="14"/>
      <c r="F267" s="14"/>
      <c r="G267" s="14"/>
      <c r="H267" s="14"/>
      <c r="I267" s="14"/>
      <c r="J267" s="15"/>
      <c r="K267" s="15"/>
      <c r="M267" s="6"/>
      <c r="N267" s="6"/>
      <c r="O267" s="6"/>
    </row>
    <row r="268" spans="1:15" ht="12.75">
      <c r="A268" s="4" t="s">
        <v>77</v>
      </c>
      <c r="B268" s="4" t="s">
        <v>16</v>
      </c>
      <c r="D268" s="14">
        <v>584909</v>
      </c>
      <c r="E268" s="14">
        <v>584774</v>
      </c>
      <c r="F268" s="14">
        <v>0</v>
      </c>
      <c r="G268" s="14">
        <v>0</v>
      </c>
      <c r="H268" s="14">
        <v>0</v>
      </c>
      <c r="I268" s="14">
        <v>317209</v>
      </c>
      <c r="J268" s="15">
        <v>145720</v>
      </c>
      <c r="K268" s="15">
        <v>0</v>
      </c>
      <c r="M268" s="6"/>
      <c r="N268" s="6"/>
      <c r="O268" s="6"/>
    </row>
    <row r="269" spans="1:15" ht="12.75">
      <c r="A269" s="13" t="s">
        <v>169</v>
      </c>
      <c r="B269" s="4" t="s">
        <v>13</v>
      </c>
      <c r="D269" s="14"/>
      <c r="E269" s="14"/>
      <c r="F269" s="14"/>
      <c r="G269" s="14"/>
      <c r="H269" s="14"/>
      <c r="I269" s="14"/>
      <c r="J269" s="15"/>
      <c r="K269" s="15"/>
      <c r="M269" s="6"/>
      <c r="N269" s="6"/>
      <c r="O269" s="6"/>
    </row>
    <row r="270" spans="1:15" ht="12.75">
      <c r="A270" s="4" t="s">
        <v>77</v>
      </c>
      <c r="B270" s="4" t="s">
        <v>16</v>
      </c>
      <c r="D270" s="14">
        <v>1403626</v>
      </c>
      <c r="E270" s="14">
        <v>343338</v>
      </c>
      <c r="F270" s="14">
        <v>0</v>
      </c>
      <c r="G270" s="14">
        <v>1060000</v>
      </c>
      <c r="H270" s="14">
        <v>0</v>
      </c>
      <c r="I270" s="14">
        <v>80442</v>
      </c>
      <c r="J270" s="15">
        <v>1323184</v>
      </c>
      <c r="K270" s="15">
        <v>1060000</v>
      </c>
      <c r="M270" s="6"/>
      <c r="N270" s="6"/>
      <c r="O270" s="6"/>
    </row>
    <row r="271" spans="1:15" ht="12.75">
      <c r="A271" s="13" t="s">
        <v>170</v>
      </c>
      <c r="B271" s="4" t="s">
        <v>13</v>
      </c>
      <c r="D271" s="14"/>
      <c r="E271" s="14"/>
      <c r="F271" s="14"/>
      <c r="G271" s="14"/>
      <c r="H271" s="14"/>
      <c r="I271" s="14"/>
      <c r="J271" s="15"/>
      <c r="K271" s="15"/>
      <c r="M271" s="6"/>
      <c r="N271" s="6"/>
      <c r="O271" s="6"/>
    </row>
    <row r="272" spans="1:15" ht="12.75">
      <c r="A272" s="4" t="s">
        <v>77</v>
      </c>
      <c r="B272" s="4" t="s">
        <v>16</v>
      </c>
      <c r="D272" s="14">
        <v>14815</v>
      </c>
      <c r="E272" s="14">
        <v>10815</v>
      </c>
      <c r="F272" s="14">
        <v>0</v>
      </c>
      <c r="G272" s="14">
        <v>4000</v>
      </c>
      <c r="H272" s="14">
        <v>0</v>
      </c>
      <c r="I272" s="14">
        <v>3824</v>
      </c>
      <c r="J272" s="15">
        <v>10990</v>
      </c>
      <c r="K272" s="15">
        <v>4000</v>
      </c>
      <c r="M272" s="6"/>
      <c r="N272" s="6"/>
      <c r="O272" s="6"/>
    </row>
    <row r="273" spans="1:15" ht="12.75">
      <c r="A273" s="13" t="s">
        <v>171</v>
      </c>
      <c r="B273" s="4" t="s">
        <v>13</v>
      </c>
      <c r="D273" s="14"/>
      <c r="E273" s="14"/>
      <c r="F273" s="14"/>
      <c r="G273" s="14"/>
      <c r="H273" s="14"/>
      <c r="I273" s="14"/>
      <c r="J273" s="15"/>
      <c r="K273" s="15"/>
      <c r="M273" s="6"/>
      <c r="N273" s="6"/>
      <c r="O273" s="6"/>
    </row>
    <row r="274" spans="1:15" ht="12.75">
      <c r="A274" s="4" t="s">
        <v>77</v>
      </c>
      <c r="B274" s="4" t="s">
        <v>16</v>
      </c>
      <c r="D274" s="14">
        <v>160082</v>
      </c>
      <c r="E274" s="14">
        <v>146071</v>
      </c>
      <c r="F274" s="14">
        <v>0</v>
      </c>
      <c r="G274" s="14">
        <v>14011</v>
      </c>
      <c r="H274" s="14">
        <v>0</v>
      </c>
      <c r="I274" s="14">
        <v>135260</v>
      </c>
      <c r="J274" s="15">
        <v>24822</v>
      </c>
      <c r="K274" s="15">
        <v>500</v>
      </c>
      <c r="M274" s="6"/>
      <c r="N274" s="6"/>
      <c r="O274" s="6"/>
    </row>
    <row r="275" spans="1:15" ht="12.75">
      <c r="A275" s="13" t="s">
        <v>172</v>
      </c>
      <c r="B275" s="4" t="s">
        <v>13</v>
      </c>
      <c r="D275" s="14"/>
      <c r="E275" s="14"/>
      <c r="F275" s="14"/>
      <c r="G275" s="14"/>
      <c r="H275" s="14"/>
      <c r="I275" s="14"/>
      <c r="J275" s="15"/>
      <c r="K275" s="15"/>
      <c r="M275" s="6"/>
      <c r="N275" s="6"/>
      <c r="O275" s="6"/>
    </row>
    <row r="276" spans="1:15" ht="12.75">
      <c r="A276" s="4" t="s">
        <v>77</v>
      </c>
      <c r="B276" s="4" t="s">
        <v>16</v>
      </c>
      <c r="D276" s="14">
        <v>819005</v>
      </c>
      <c r="E276" s="14">
        <v>807155</v>
      </c>
      <c r="F276" s="14">
        <v>7050</v>
      </c>
      <c r="G276" s="14">
        <v>4800</v>
      </c>
      <c r="H276" s="14">
        <v>0</v>
      </c>
      <c r="I276" s="14">
        <v>321286</v>
      </c>
      <c r="J276" s="15">
        <v>497719</v>
      </c>
      <c r="K276" s="15">
        <v>0</v>
      </c>
      <c r="M276" s="6"/>
      <c r="N276" s="6"/>
      <c r="O276" s="6"/>
    </row>
    <row r="277" spans="1:15" ht="12.75">
      <c r="A277" s="13" t="s">
        <v>173</v>
      </c>
      <c r="B277" s="4" t="s">
        <v>13</v>
      </c>
      <c r="D277" s="14"/>
      <c r="E277" s="14"/>
      <c r="F277" s="14"/>
      <c r="G277" s="14"/>
      <c r="H277" s="14"/>
      <c r="I277" s="14"/>
      <c r="J277" s="15"/>
      <c r="K277" s="15"/>
      <c r="M277" s="6"/>
      <c r="N277" s="6"/>
      <c r="O277" s="6"/>
    </row>
    <row r="278" spans="1:15" ht="12.75">
      <c r="A278" s="4" t="s">
        <v>77</v>
      </c>
      <c r="B278" s="4" t="s">
        <v>16</v>
      </c>
      <c r="D278" s="14">
        <v>35016</v>
      </c>
      <c r="E278" s="14">
        <v>2259</v>
      </c>
      <c r="F278" s="14">
        <v>0</v>
      </c>
      <c r="G278" s="14">
        <v>32757</v>
      </c>
      <c r="H278" s="14">
        <v>0</v>
      </c>
      <c r="I278" s="14">
        <v>77522</v>
      </c>
      <c r="J278" s="15">
        <v>3006</v>
      </c>
      <c r="K278" s="15">
        <v>30000</v>
      </c>
      <c r="M278" s="6"/>
      <c r="N278" s="6"/>
      <c r="O278" s="6"/>
    </row>
    <row r="279" spans="1:15" ht="12.75">
      <c r="A279" s="13" t="s">
        <v>174</v>
      </c>
      <c r="B279" s="4" t="s">
        <v>13</v>
      </c>
      <c r="D279" s="14"/>
      <c r="E279" s="14"/>
      <c r="F279" s="14"/>
      <c r="G279" s="14"/>
      <c r="H279" s="14"/>
      <c r="I279" s="14"/>
      <c r="J279" s="15"/>
      <c r="K279" s="15"/>
      <c r="M279" s="6"/>
      <c r="N279" s="6"/>
      <c r="O279" s="6"/>
    </row>
    <row r="280" spans="1:15" ht="12.75">
      <c r="A280" s="4" t="s">
        <v>77</v>
      </c>
      <c r="B280" s="4" t="s">
        <v>16</v>
      </c>
      <c r="D280" s="14">
        <v>650329</v>
      </c>
      <c r="E280" s="14">
        <v>612176</v>
      </c>
      <c r="F280" s="14">
        <v>10576</v>
      </c>
      <c r="G280" s="14">
        <v>27215</v>
      </c>
      <c r="H280" s="14">
        <v>0</v>
      </c>
      <c r="I280" s="14">
        <v>393193</v>
      </c>
      <c r="J280" s="15">
        <v>257135</v>
      </c>
      <c r="K280" s="15">
        <v>67158</v>
      </c>
      <c r="M280" s="6"/>
      <c r="N280" s="6"/>
      <c r="O280" s="6"/>
    </row>
    <row r="281" spans="1:15" ht="12.75">
      <c r="A281" s="13" t="s">
        <v>175</v>
      </c>
      <c r="B281" s="4" t="s">
        <v>13</v>
      </c>
      <c r="D281" s="14"/>
      <c r="E281" s="14"/>
      <c r="F281" s="14"/>
      <c r="G281" s="14"/>
      <c r="H281" s="14"/>
      <c r="I281" s="14"/>
      <c r="J281" s="15"/>
      <c r="K281" s="15"/>
      <c r="M281" s="6"/>
      <c r="N281" s="6"/>
      <c r="O281" s="6"/>
    </row>
    <row r="282" spans="1:15" ht="12.75">
      <c r="A282" s="4" t="s">
        <v>77</v>
      </c>
      <c r="B282" s="4" t="s">
        <v>16</v>
      </c>
      <c r="D282" s="14">
        <v>22248</v>
      </c>
      <c r="E282" s="14">
        <v>21098</v>
      </c>
      <c r="F282" s="14">
        <v>0</v>
      </c>
      <c r="G282" s="14">
        <v>700</v>
      </c>
      <c r="H282" s="14">
        <v>0</v>
      </c>
      <c r="I282" s="14">
        <v>17019</v>
      </c>
      <c r="J282" s="15">
        <v>5238</v>
      </c>
      <c r="K282" s="15">
        <v>0</v>
      </c>
      <c r="M282" s="6"/>
      <c r="N282" s="6"/>
      <c r="O282" s="6"/>
    </row>
    <row r="283" spans="1:15" ht="12.75">
      <c r="A283" s="13" t="s">
        <v>176</v>
      </c>
      <c r="B283" s="4" t="s">
        <v>13</v>
      </c>
      <c r="D283" s="14"/>
      <c r="E283" s="14"/>
      <c r="F283" s="14"/>
      <c r="G283" s="14"/>
      <c r="H283" s="14"/>
      <c r="I283" s="14"/>
      <c r="J283" s="15"/>
      <c r="K283" s="15"/>
      <c r="M283" s="6"/>
      <c r="N283" s="6"/>
      <c r="O283" s="6"/>
    </row>
    <row r="284" spans="1:15" ht="12.75">
      <c r="A284" s="4" t="s">
        <v>77</v>
      </c>
      <c r="B284" s="4" t="s">
        <v>16</v>
      </c>
      <c r="D284" s="14">
        <v>5672</v>
      </c>
      <c r="E284" s="14">
        <v>3965</v>
      </c>
      <c r="F284" s="14">
        <v>0</v>
      </c>
      <c r="G284" s="14">
        <v>1707</v>
      </c>
      <c r="H284" s="14">
        <v>0</v>
      </c>
      <c r="I284" s="14">
        <v>5316</v>
      </c>
      <c r="J284" s="15">
        <v>355</v>
      </c>
      <c r="K284" s="15">
        <v>12857</v>
      </c>
      <c r="M284" s="6"/>
      <c r="N284" s="6"/>
      <c r="O284" s="6"/>
    </row>
    <row r="285" spans="1:15" ht="12.75">
      <c r="A285" s="4"/>
      <c r="D285" s="14"/>
      <c r="E285" s="14"/>
      <c r="F285" s="14"/>
      <c r="G285" s="14"/>
      <c r="H285" s="14"/>
      <c r="I285" s="14"/>
      <c r="J285" s="15"/>
      <c r="K285" s="15"/>
      <c r="M285" s="6"/>
      <c r="N285" s="6"/>
      <c r="O285" s="6"/>
    </row>
    <row r="286" spans="1:15" ht="12.75">
      <c r="A286" s="4"/>
      <c r="D286" s="14"/>
      <c r="E286" s="14"/>
      <c r="F286" s="14"/>
      <c r="G286" s="14"/>
      <c r="H286" s="14"/>
      <c r="I286" s="14"/>
      <c r="J286" s="15"/>
      <c r="K286" s="15"/>
      <c r="M286" s="6"/>
      <c r="N286" s="6"/>
      <c r="O286" s="6"/>
    </row>
    <row r="287" spans="1:15" ht="12.75">
      <c r="A287" s="13"/>
      <c r="D287" s="14"/>
      <c r="E287" s="14"/>
      <c r="F287" s="14"/>
      <c r="G287" s="14"/>
      <c r="H287" s="14"/>
      <c r="I287" s="14"/>
      <c r="J287" s="14"/>
      <c r="K287" s="14"/>
      <c r="N287" s="6"/>
      <c r="O287" s="6"/>
    </row>
    <row r="288" spans="1:15" ht="13.5" thickBot="1">
      <c r="A288" s="12" t="s">
        <v>37</v>
      </c>
      <c r="D288" s="14"/>
      <c r="E288" s="14"/>
      <c r="F288" s="14"/>
      <c r="G288" s="14"/>
      <c r="H288" s="14"/>
      <c r="I288" s="14"/>
      <c r="J288" s="14"/>
      <c r="K288" s="14"/>
      <c r="O288" s="6"/>
    </row>
    <row r="289" spans="1:15" ht="12.75">
      <c r="A289" s="3" t="s">
        <v>85</v>
      </c>
      <c r="B289" s="4" t="s">
        <v>15</v>
      </c>
      <c r="D289" s="14"/>
      <c r="E289" s="14"/>
      <c r="F289" s="14"/>
      <c r="G289" s="14"/>
      <c r="H289" s="14"/>
      <c r="I289" s="14"/>
      <c r="J289" s="14"/>
      <c r="K289" s="14"/>
      <c r="O289" s="6"/>
    </row>
    <row r="290" spans="1:15" ht="12.75">
      <c r="A290" s="4" t="s">
        <v>77</v>
      </c>
      <c r="B290" s="4" t="s">
        <v>20</v>
      </c>
      <c r="D290" s="14">
        <v>2322697</v>
      </c>
      <c r="E290" s="14">
        <v>1683485</v>
      </c>
      <c r="F290" s="14">
        <v>526972</v>
      </c>
      <c r="G290" s="14">
        <v>0</v>
      </c>
      <c r="H290" s="14">
        <v>69183</v>
      </c>
      <c r="I290" s="14">
        <v>884646</v>
      </c>
      <c r="J290" s="14">
        <v>1438051</v>
      </c>
      <c r="K290" s="14">
        <v>0</v>
      </c>
      <c r="M290" s="6">
        <f>J289+D290-I290-J290</f>
        <v>0</v>
      </c>
      <c r="O290" s="6"/>
    </row>
    <row r="291" spans="1:15" ht="12.75">
      <c r="A291" s="13" t="s">
        <v>163</v>
      </c>
      <c r="B291" s="4" t="s">
        <v>13</v>
      </c>
      <c r="D291" s="14"/>
      <c r="E291" s="14"/>
      <c r="F291" s="14"/>
      <c r="G291" s="14"/>
      <c r="H291" s="14"/>
      <c r="I291" s="14"/>
      <c r="J291" s="14"/>
      <c r="K291" s="14"/>
      <c r="M291" s="6"/>
      <c r="O291" s="6"/>
    </row>
    <row r="292" spans="1:15" ht="12.75">
      <c r="A292" s="4" t="s">
        <v>77</v>
      </c>
      <c r="B292" s="4" t="s">
        <v>20</v>
      </c>
      <c r="D292" s="14">
        <v>1243831</v>
      </c>
      <c r="E292" s="14">
        <v>1045257</v>
      </c>
      <c r="F292" s="14">
        <v>198500</v>
      </c>
      <c r="G292" s="14">
        <v>0</v>
      </c>
      <c r="H292" s="14">
        <v>0</v>
      </c>
      <c r="I292" s="14">
        <v>246598</v>
      </c>
      <c r="J292" s="14">
        <v>997233</v>
      </c>
      <c r="K292" s="14">
        <v>14453</v>
      </c>
      <c r="M292" s="6"/>
      <c r="O292" s="6"/>
    </row>
    <row r="293" spans="1:15" ht="12.75">
      <c r="A293" s="13" t="s">
        <v>164</v>
      </c>
      <c r="B293" s="4" t="s">
        <v>13</v>
      </c>
      <c r="D293" s="14"/>
      <c r="E293" s="14"/>
      <c r="F293" s="14"/>
      <c r="G293" s="14"/>
      <c r="H293" s="14"/>
      <c r="I293" s="14"/>
      <c r="J293" s="14"/>
      <c r="K293" s="14"/>
      <c r="M293" s="6"/>
      <c r="O293" s="6"/>
    </row>
    <row r="294" spans="1:15" ht="12.75">
      <c r="A294" s="4" t="s">
        <v>77</v>
      </c>
      <c r="B294" s="4" t="s">
        <v>20</v>
      </c>
      <c r="D294" s="14">
        <v>602074</v>
      </c>
      <c r="E294" s="14">
        <v>102074</v>
      </c>
      <c r="F294" s="14">
        <v>0</v>
      </c>
      <c r="G294" s="14">
        <v>500000</v>
      </c>
      <c r="H294" s="14">
        <v>0</v>
      </c>
      <c r="I294" s="14">
        <v>56872</v>
      </c>
      <c r="J294" s="14">
        <v>545201</v>
      </c>
      <c r="K294" s="14">
        <v>500000</v>
      </c>
      <c r="M294" s="6"/>
      <c r="O294" s="6"/>
    </row>
    <row r="295" spans="1:15" ht="12.75">
      <c r="A295" s="13" t="s">
        <v>165</v>
      </c>
      <c r="B295" s="4" t="s">
        <v>13</v>
      </c>
      <c r="D295" s="14"/>
      <c r="E295" s="14"/>
      <c r="F295" s="14"/>
      <c r="G295" s="14"/>
      <c r="H295" s="14"/>
      <c r="I295" s="14"/>
      <c r="J295" s="14"/>
      <c r="K295" s="14"/>
      <c r="M295" s="6"/>
      <c r="O295" s="6"/>
    </row>
    <row r="296" spans="1:15" ht="12.75">
      <c r="A296" s="4" t="s">
        <v>77</v>
      </c>
      <c r="B296" s="4" t="s">
        <v>20</v>
      </c>
      <c r="D296" s="14">
        <v>1581353</v>
      </c>
      <c r="E296" s="14">
        <v>247605</v>
      </c>
      <c r="F296" s="14">
        <v>0</v>
      </c>
      <c r="G296" s="14">
        <f>72795+1260000</f>
        <v>1332795</v>
      </c>
      <c r="H296" s="14">
        <v>0</v>
      </c>
      <c r="I296" s="14">
        <v>400675</v>
      </c>
      <c r="J296" s="14">
        <v>1180678</v>
      </c>
      <c r="K296" s="14">
        <v>1264652</v>
      </c>
      <c r="M296" s="6"/>
      <c r="O296" s="6"/>
    </row>
    <row r="297" spans="1:15" ht="12.75">
      <c r="A297" s="13" t="s">
        <v>166</v>
      </c>
      <c r="B297" s="4" t="s">
        <v>13</v>
      </c>
      <c r="D297" s="14"/>
      <c r="E297" s="14"/>
      <c r="F297" s="14"/>
      <c r="G297" s="14"/>
      <c r="H297" s="14"/>
      <c r="I297" s="14"/>
      <c r="J297" s="14"/>
      <c r="K297" s="14"/>
      <c r="N297" s="6"/>
      <c r="O297" s="6"/>
    </row>
    <row r="298" spans="1:15" ht="12.75">
      <c r="A298" s="4" t="s">
        <v>77</v>
      </c>
      <c r="B298" s="4" t="s">
        <v>20</v>
      </c>
      <c r="D298" s="14">
        <v>181093</v>
      </c>
      <c r="E298" s="14">
        <v>168192</v>
      </c>
      <c r="F298" s="14">
        <v>5000</v>
      </c>
      <c r="G298" s="14">
        <v>7901</v>
      </c>
      <c r="H298" s="14">
        <v>0</v>
      </c>
      <c r="I298" s="14">
        <v>27266</v>
      </c>
      <c r="J298" s="14">
        <v>153827</v>
      </c>
      <c r="K298" s="14">
        <v>0</v>
      </c>
      <c r="N298" s="6"/>
      <c r="O298" s="6"/>
    </row>
    <row r="299" spans="1:15" ht="12.75">
      <c r="A299" s="4"/>
      <c r="D299" s="14"/>
      <c r="E299" s="14"/>
      <c r="F299" s="14"/>
      <c r="G299" s="14"/>
      <c r="H299" s="14"/>
      <c r="I299" s="14"/>
      <c r="J299" s="14"/>
      <c r="K299" s="14"/>
      <c r="N299" s="6"/>
      <c r="O299" s="6"/>
    </row>
    <row r="300" spans="1:15" ht="12.75">
      <c r="A300" s="4"/>
      <c r="D300" s="14"/>
      <c r="E300" s="14"/>
      <c r="F300" s="14"/>
      <c r="G300" s="14"/>
      <c r="H300" s="14"/>
      <c r="I300" s="14"/>
      <c r="J300" s="14"/>
      <c r="K300" s="14"/>
      <c r="N300" s="6"/>
      <c r="O300" s="6"/>
    </row>
    <row r="301" spans="1:15" ht="13.5" thickBot="1">
      <c r="A301" s="12" t="s">
        <v>38</v>
      </c>
      <c r="D301" s="14"/>
      <c r="E301" s="14"/>
      <c r="F301" s="14"/>
      <c r="G301" s="14"/>
      <c r="H301" s="14"/>
      <c r="I301" s="14"/>
      <c r="J301" s="14"/>
      <c r="K301" s="14"/>
      <c r="O301" s="6"/>
    </row>
    <row r="302" spans="1:15" ht="12.75">
      <c r="A302" s="3" t="s">
        <v>59</v>
      </c>
      <c r="B302" s="4" t="s">
        <v>15</v>
      </c>
      <c r="D302" s="14"/>
      <c r="E302" s="14"/>
      <c r="F302" s="14"/>
      <c r="G302" s="14"/>
      <c r="H302" s="14"/>
      <c r="I302" s="14"/>
      <c r="J302" s="14"/>
      <c r="K302" s="14"/>
      <c r="O302" s="6"/>
    </row>
    <row r="303" spans="1:15" ht="12.75">
      <c r="A303" s="4">
        <v>2004</v>
      </c>
      <c r="B303" s="4" t="s">
        <v>14</v>
      </c>
      <c r="D303" s="14"/>
      <c r="E303" s="14"/>
      <c r="F303" s="14"/>
      <c r="G303" s="14"/>
      <c r="H303" s="14"/>
      <c r="I303" s="14"/>
      <c r="J303" s="14">
        <v>10029291</v>
      </c>
      <c r="K303" s="14">
        <v>0</v>
      </c>
      <c r="O303" s="6"/>
    </row>
    <row r="304" spans="1:15" ht="12.75">
      <c r="A304" s="4" t="s">
        <v>75</v>
      </c>
      <c r="D304" s="14">
        <v>698611</v>
      </c>
      <c r="E304" s="14">
        <v>1642</v>
      </c>
      <c r="F304" s="14">
        <v>13000</v>
      </c>
      <c r="G304" s="14">
        <v>0</v>
      </c>
      <c r="H304" s="14">
        <v>0</v>
      </c>
      <c r="I304" s="14">
        <v>525005</v>
      </c>
      <c r="J304" s="14">
        <v>10202896</v>
      </c>
      <c r="K304" s="14">
        <v>0</v>
      </c>
      <c r="M304" s="6">
        <f>J303+D304-I304-J304</f>
        <v>1</v>
      </c>
      <c r="N304" s="6"/>
      <c r="O304" s="6"/>
    </row>
    <row r="305" spans="1:15" ht="12.75">
      <c r="A305" s="4" t="s">
        <v>76</v>
      </c>
      <c r="D305" s="14">
        <v>1056306</v>
      </c>
      <c r="E305" s="14">
        <v>57852</v>
      </c>
      <c r="F305" s="14">
        <v>97500</v>
      </c>
      <c r="G305" s="14">
        <v>0</v>
      </c>
      <c r="H305" s="14">
        <v>0</v>
      </c>
      <c r="I305" s="14">
        <v>688138</v>
      </c>
      <c r="J305" s="14">
        <v>10571064</v>
      </c>
      <c r="K305" s="14">
        <v>0</v>
      </c>
      <c r="M305" s="6">
        <f>J304+D305-I305-J305</f>
        <v>0</v>
      </c>
      <c r="N305" s="6"/>
      <c r="O305" s="6"/>
    </row>
    <row r="306" spans="1:15" ht="12.75">
      <c r="A306" s="4" t="s">
        <v>77</v>
      </c>
      <c r="D306" s="14">
        <v>10091158</v>
      </c>
      <c r="E306" s="14">
        <v>7885605</v>
      </c>
      <c r="F306" s="14">
        <v>1717773</v>
      </c>
      <c r="G306" s="14">
        <v>0</v>
      </c>
      <c r="H306" s="14">
        <v>0</v>
      </c>
      <c r="I306" s="14">
        <v>1281589</v>
      </c>
      <c r="J306" s="15">
        <v>19380631</v>
      </c>
      <c r="K306" s="15">
        <v>0</v>
      </c>
      <c r="M306" s="6">
        <f>J305+D306-I306-J306</f>
        <v>2</v>
      </c>
      <c r="N306" s="6"/>
      <c r="O306" s="6"/>
    </row>
    <row r="307" spans="14:15" ht="12.75">
      <c r="N307" s="6"/>
      <c r="O307" s="6"/>
    </row>
    <row r="308" spans="14:15" ht="12.75">
      <c r="N308" s="6"/>
      <c r="O308" s="6"/>
    </row>
    <row r="309" spans="1:15" ht="13.5" thickBot="1">
      <c r="A309" s="12" t="s">
        <v>38</v>
      </c>
      <c r="N309" s="6"/>
      <c r="O309" s="6"/>
    </row>
    <row r="310" spans="1:15" ht="12.75">
      <c r="A310" s="3" t="s">
        <v>79</v>
      </c>
      <c r="B310" s="4" t="s">
        <v>15</v>
      </c>
      <c r="N310" s="6"/>
      <c r="O310" s="6"/>
    </row>
    <row r="311" spans="1:15" ht="12.75">
      <c r="A311" s="4" t="s">
        <v>77</v>
      </c>
      <c r="B311" s="4" t="s">
        <v>14</v>
      </c>
      <c r="D311" s="19">
        <v>7147236</v>
      </c>
      <c r="E311" s="19">
        <v>5898189</v>
      </c>
      <c r="F311" s="19">
        <v>1245228</v>
      </c>
      <c r="G311" s="19">
        <v>0</v>
      </c>
      <c r="H311" s="19">
        <v>0</v>
      </c>
      <c r="I311" s="19">
        <v>2185272</v>
      </c>
      <c r="J311" s="19">
        <v>5164486</v>
      </c>
      <c r="K311" s="19">
        <v>0</v>
      </c>
      <c r="L311" s="19"/>
      <c r="M311" s="6">
        <f>J310+D311-I311-J311</f>
        <v>-202522</v>
      </c>
      <c r="N311" s="6"/>
      <c r="O311" s="6"/>
    </row>
    <row r="312" spans="1:15" ht="12.75">
      <c r="A312" s="3" t="s">
        <v>121</v>
      </c>
      <c r="B312" s="4" t="s">
        <v>15</v>
      </c>
      <c r="N312" s="6"/>
      <c r="O312" s="6"/>
    </row>
    <row r="313" spans="1:15" ht="12.75">
      <c r="A313" s="4" t="s">
        <v>77</v>
      </c>
      <c r="B313" s="4" t="s">
        <v>16</v>
      </c>
      <c r="D313" s="14">
        <v>102006</v>
      </c>
      <c r="E313" s="14">
        <v>99981</v>
      </c>
      <c r="F313" s="14">
        <v>0</v>
      </c>
      <c r="G313" s="14">
        <v>2000</v>
      </c>
      <c r="H313" s="14">
        <v>0</v>
      </c>
      <c r="I313" s="14">
        <v>81088</v>
      </c>
      <c r="J313" s="14">
        <v>20916</v>
      </c>
      <c r="K313" s="14">
        <v>5482</v>
      </c>
      <c r="N313" s="6"/>
      <c r="O313" s="6"/>
    </row>
    <row r="314" spans="1:15" ht="12.75">
      <c r="A314" s="4"/>
      <c r="D314" s="14"/>
      <c r="E314" s="14"/>
      <c r="F314" s="14"/>
      <c r="G314" s="14"/>
      <c r="H314" s="14"/>
      <c r="I314" s="14"/>
      <c r="J314" s="14"/>
      <c r="K314" s="14"/>
      <c r="N314" s="6"/>
      <c r="O314" s="6"/>
    </row>
    <row r="315" spans="14:15" ht="12.75">
      <c r="N315" s="6"/>
      <c r="O315" s="6"/>
    </row>
    <row r="316" spans="1:15" ht="13.5" thickBot="1">
      <c r="A316" s="12" t="s">
        <v>39</v>
      </c>
      <c r="D316" s="14"/>
      <c r="E316" s="14"/>
      <c r="F316" s="14"/>
      <c r="G316" s="14"/>
      <c r="H316" s="14"/>
      <c r="I316" s="14"/>
      <c r="J316" s="14"/>
      <c r="K316" s="14"/>
      <c r="O316" s="6"/>
    </row>
    <row r="317" spans="1:15" ht="12.75">
      <c r="A317" s="13" t="s">
        <v>68</v>
      </c>
      <c r="B317" s="4" t="s">
        <v>13</v>
      </c>
      <c r="D317" s="14"/>
      <c r="E317" s="14"/>
      <c r="F317" s="14"/>
      <c r="G317" s="14"/>
      <c r="H317" s="14"/>
      <c r="I317" s="14"/>
      <c r="J317" s="14"/>
      <c r="K317" s="14"/>
      <c r="O317" s="6"/>
    </row>
    <row r="318" spans="1:15" ht="12.75">
      <c r="A318" s="4">
        <v>2004</v>
      </c>
      <c r="B318" s="4" t="s">
        <v>14</v>
      </c>
      <c r="D318" s="14"/>
      <c r="E318" s="14"/>
      <c r="F318" s="14"/>
      <c r="G318" s="14"/>
      <c r="H318" s="14"/>
      <c r="I318" s="14"/>
      <c r="J318" s="14">
        <v>98114</v>
      </c>
      <c r="K318" s="14">
        <v>185453</v>
      </c>
      <c r="N318" s="6"/>
      <c r="O318" s="6"/>
    </row>
    <row r="319" spans="1:15" ht="12.75">
      <c r="A319" s="4" t="s">
        <v>75</v>
      </c>
      <c r="D319" s="14">
        <v>1347995</v>
      </c>
      <c r="E319" s="14">
        <v>925778</v>
      </c>
      <c r="F319" s="14">
        <v>354120</v>
      </c>
      <c r="G319" s="14">
        <v>0</v>
      </c>
      <c r="H319" s="14">
        <v>3690</v>
      </c>
      <c r="I319" s="14">
        <v>962064</v>
      </c>
      <c r="J319" s="14">
        <v>484046</v>
      </c>
      <c r="K319" s="14">
        <v>0</v>
      </c>
      <c r="M319" s="6">
        <f>J318+D319-I319-J319</f>
        <v>-1</v>
      </c>
      <c r="N319" s="6"/>
      <c r="O319" s="6"/>
    </row>
    <row r="320" spans="1:15" ht="12.75">
      <c r="A320" s="4" t="s">
        <v>76</v>
      </c>
      <c r="D320" s="14">
        <v>1090804</v>
      </c>
      <c r="E320" s="14">
        <v>615476</v>
      </c>
      <c r="F320" s="14">
        <v>446600</v>
      </c>
      <c r="G320" s="14">
        <v>0</v>
      </c>
      <c r="H320" s="14">
        <v>0</v>
      </c>
      <c r="I320" s="14">
        <v>541251</v>
      </c>
      <c r="J320" s="15">
        <v>1033601</v>
      </c>
      <c r="K320" s="15">
        <v>0</v>
      </c>
      <c r="M320" s="6">
        <f>J319+D320-I320-J320</f>
        <v>-2</v>
      </c>
      <c r="N320" s="6"/>
      <c r="O320" s="6"/>
    </row>
    <row r="321" spans="1:15" ht="12.75">
      <c r="A321" s="4" t="s">
        <v>77</v>
      </c>
      <c r="D321" s="14">
        <v>4244082</v>
      </c>
      <c r="E321" s="14">
        <v>2430933</v>
      </c>
      <c r="F321" s="14">
        <v>1669857</v>
      </c>
      <c r="G321" s="14">
        <v>0</v>
      </c>
      <c r="H321" s="14">
        <v>103876</v>
      </c>
      <c r="I321" s="14">
        <v>974422</v>
      </c>
      <c r="J321" s="14">
        <v>4303262</v>
      </c>
      <c r="K321" s="14">
        <v>0</v>
      </c>
      <c r="M321" s="6">
        <f>J320+D321-I321-J321</f>
        <v>-1</v>
      </c>
      <c r="N321" s="6"/>
      <c r="O321" s="6"/>
    </row>
    <row r="322" spans="1:15" ht="12.75">
      <c r="A322" s="13" t="s">
        <v>160</v>
      </c>
      <c r="B322" s="4" t="s">
        <v>15</v>
      </c>
      <c r="D322" s="14"/>
      <c r="E322" s="14"/>
      <c r="F322" s="14"/>
      <c r="G322" s="14"/>
      <c r="H322" s="14"/>
      <c r="I322" s="14"/>
      <c r="J322" s="14"/>
      <c r="K322" s="14"/>
      <c r="M322" s="6"/>
      <c r="N322" s="6"/>
      <c r="O322" s="6"/>
    </row>
    <row r="323" spans="1:15" ht="12.75">
      <c r="A323" s="4" t="s">
        <v>77</v>
      </c>
      <c r="B323" s="4" t="s">
        <v>16</v>
      </c>
      <c r="D323" s="14">
        <v>320058</v>
      </c>
      <c r="E323" s="14">
        <v>292058</v>
      </c>
      <c r="F323" s="14">
        <v>28000</v>
      </c>
      <c r="G323" s="14">
        <v>0</v>
      </c>
      <c r="H323" s="14">
        <v>0</v>
      </c>
      <c r="I323" s="14">
        <v>16883</v>
      </c>
      <c r="J323" s="14">
        <v>303175</v>
      </c>
      <c r="K323" s="14">
        <v>0</v>
      </c>
      <c r="M323" s="6"/>
      <c r="N323" s="6"/>
      <c r="O323" s="6"/>
    </row>
    <row r="324" spans="1:15" ht="12.75">
      <c r="A324" s="13" t="s">
        <v>161</v>
      </c>
      <c r="B324" s="4" t="s">
        <v>15</v>
      </c>
      <c r="D324" s="14"/>
      <c r="E324" s="14"/>
      <c r="F324" s="14"/>
      <c r="G324" s="14"/>
      <c r="H324" s="14"/>
      <c r="I324" s="14"/>
      <c r="J324" s="14"/>
      <c r="K324" s="14"/>
      <c r="M324" s="6"/>
      <c r="N324" s="6"/>
      <c r="O324" s="6"/>
    </row>
    <row r="325" spans="1:15" ht="12.75">
      <c r="A325" s="4" t="s">
        <v>77</v>
      </c>
      <c r="B325" s="4" t="s">
        <v>16</v>
      </c>
      <c r="D325" s="14">
        <v>42957</v>
      </c>
      <c r="E325" s="14">
        <v>1350</v>
      </c>
      <c r="F325" s="14">
        <v>0</v>
      </c>
      <c r="G325" s="14">
        <v>41607</v>
      </c>
      <c r="H325" s="14">
        <v>0</v>
      </c>
      <c r="I325" s="14">
        <v>42075</v>
      </c>
      <c r="J325" s="14">
        <v>882</v>
      </c>
      <c r="K325" s="14">
        <v>41507</v>
      </c>
      <c r="M325" s="6"/>
      <c r="N325" s="6"/>
      <c r="O325" s="6"/>
    </row>
    <row r="326" spans="1:15" ht="12.75">
      <c r="A326" s="13" t="s">
        <v>116</v>
      </c>
      <c r="B326" s="4" t="s">
        <v>15</v>
      </c>
      <c r="D326" s="14"/>
      <c r="E326" s="14"/>
      <c r="F326" s="14"/>
      <c r="G326" s="14"/>
      <c r="H326" s="14"/>
      <c r="I326" s="14"/>
      <c r="J326" s="14"/>
      <c r="K326" s="14"/>
      <c r="N326" s="6"/>
      <c r="O326" s="6"/>
    </row>
    <row r="327" spans="1:15" ht="12.75">
      <c r="A327" s="4" t="s">
        <v>77</v>
      </c>
      <c r="B327" s="4" t="s">
        <v>16</v>
      </c>
      <c r="D327" s="14">
        <v>327047</v>
      </c>
      <c r="E327" s="14">
        <v>318647</v>
      </c>
      <c r="F327" s="14">
        <v>6000</v>
      </c>
      <c r="G327" s="14">
        <v>2400</v>
      </c>
      <c r="H327" s="14">
        <v>0</v>
      </c>
      <c r="I327" s="14">
        <v>214232</v>
      </c>
      <c r="J327" s="14">
        <v>116456</v>
      </c>
      <c r="K327" s="14">
        <v>0</v>
      </c>
      <c r="M327" s="6">
        <f>J326+D327-I327-J327</f>
        <v>-3641</v>
      </c>
      <c r="N327" s="6"/>
      <c r="O327" s="6"/>
    </row>
    <row r="328" spans="1:15" ht="12.75">
      <c r="A328" s="13" t="s">
        <v>162</v>
      </c>
      <c r="B328" s="4" t="s">
        <v>15</v>
      </c>
      <c r="D328" s="14"/>
      <c r="E328" s="14"/>
      <c r="F328" s="14"/>
      <c r="G328" s="14"/>
      <c r="H328" s="14"/>
      <c r="I328" s="14"/>
      <c r="J328" s="14"/>
      <c r="K328" s="14"/>
      <c r="M328" s="6"/>
      <c r="N328" s="6"/>
      <c r="O328" s="6"/>
    </row>
    <row r="329" spans="1:15" ht="12.75">
      <c r="A329" s="4" t="s">
        <v>77</v>
      </c>
      <c r="B329" s="4" t="s">
        <v>16</v>
      </c>
      <c r="D329" s="14">
        <v>304864</v>
      </c>
      <c r="E329" s="14">
        <v>226727</v>
      </c>
      <c r="F329" s="14">
        <v>6600</v>
      </c>
      <c r="G329" s="14">
        <v>71500</v>
      </c>
      <c r="H329" s="14">
        <v>0</v>
      </c>
      <c r="I329" s="14">
        <v>93750</v>
      </c>
      <c r="J329" s="14">
        <v>211113</v>
      </c>
      <c r="K329" s="14">
        <v>71500</v>
      </c>
      <c r="M329" s="6"/>
      <c r="N329" s="6"/>
      <c r="O329" s="6"/>
    </row>
    <row r="330" spans="1:15" ht="12.75">
      <c r="A330" s="4"/>
      <c r="D330" s="14"/>
      <c r="E330" s="14"/>
      <c r="F330" s="14"/>
      <c r="G330" s="14"/>
      <c r="H330" s="14"/>
      <c r="I330" s="14"/>
      <c r="J330" s="14"/>
      <c r="K330" s="14"/>
      <c r="M330" s="6"/>
      <c r="N330" s="6"/>
      <c r="O330" s="6"/>
    </row>
    <row r="331" spans="1:15" ht="12.75">
      <c r="A331" s="4"/>
      <c r="D331" s="14"/>
      <c r="E331" s="14"/>
      <c r="F331" s="14"/>
      <c r="G331" s="14"/>
      <c r="H331" s="14"/>
      <c r="I331" s="14"/>
      <c r="J331" s="14"/>
      <c r="K331" s="14"/>
      <c r="M331" s="6"/>
      <c r="N331" s="6"/>
      <c r="O331" s="6"/>
    </row>
    <row r="332" spans="1:15" ht="12.75">
      <c r="A332" s="4"/>
      <c r="D332" s="14"/>
      <c r="E332" s="14"/>
      <c r="F332" s="14"/>
      <c r="G332" s="14"/>
      <c r="H332" s="14"/>
      <c r="I332" s="14"/>
      <c r="J332" s="14"/>
      <c r="K332" s="14"/>
      <c r="N332" s="6"/>
      <c r="O332" s="6"/>
    </row>
    <row r="333" spans="1:15" ht="12.75">
      <c r="A333" s="4"/>
      <c r="D333" s="14"/>
      <c r="E333" s="14"/>
      <c r="F333" s="14"/>
      <c r="G333" s="14"/>
      <c r="H333" s="14"/>
      <c r="I333" s="14"/>
      <c r="J333" s="14"/>
      <c r="K333" s="14"/>
      <c r="N333" s="6"/>
      <c r="O333" s="6"/>
    </row>
    <row r="334" spans="1:15" ht="13.5" thickBot="1">
      <c r="A334" s="12" t="s">
        <v>40</v>
      </c>
      <c r="D334" s="14"/>
      <c r="E334" s="14"/>
      <c r="F334" s="14"/>
      <c r="G334" s="14"/>
      <c r="H334" s="14"/>
      <c r="I334" s="14"/>
      <c r="J334" s="14"/>
      <c r="K334" s="14"/>
      <c r="O334" s="6"/>
    </row>
    <row r="335" spans="1:15" ht="12.75">
      <c r="A335" s="13" t="s">
        <v>117</v>
      </c>
      <c r="B335" s="4" t="s">
        <v>13</v>
      </c>
      <c r="D335" s="14"/>
      <c r="E335" s="14"/>
      <c r="F335" s="14"/>
      <c r="G335" s="14"/>
      <c r="H335" s="14"/>
      <c r="I335" s="14"/>
      <c r="J335" s="14"/>
      <c r="K335" s="14"/>
      <c r="N335" s="6"/>
      <c r="O335" s="6"/>
    </row>
    <row r="336" spans="1:15" ht="12.75">
      <c r="A336" s="4" t="s">
        <v>77</v>
      </c>
      <c r="B336" s="4" t="s">
        <v>20</v>
      </c>
      <c r="D336" s="14">
        <v>356962</v>
      </c>
      <c r="E336" s="14">
        <v>346846</v>
      </c>
      <c r="F336" s="14">
        <v>3000</v>
      </c>
      <c r="G336" s="14">
        <v>0</v>
      </c>
      <c r="H336" s="14">
        <f>7115-7720</f>
        <v>-605</v>
      </c>
      <c r="I336" s="14">
        <v>356161</v>
      </c>
      <c r="J336" s="14">
        <v>800</v>
      </c>
      <c r="K336" s="14">
        <v>48721</v>
      </c>
      <c r="M336" s="6">
        <f>J335+D336-I336-J336</f>
        <v>1</v>
      </c>
      <c r="N336" s="6"/>
      <c r="O336" s="6"/>
    </row>
    <row r="337" spans="1:15" ht="12.75">
      <c r="A337" s="4"/>
      <c r="D337" s="14"/>
      <c r="E337" s="14"/>
      <c r="F337" s="14"/>
      <c r="G337" s="14"/>
      <c r="H337" s="14"/>
      <c r="I337" s="14"/>
      <c r="J337" s="14"/>
      <c r="K337" s="14"/>
      <c r="M337" s="6"/>
      <c r="N337" s="6"/>
      <c r="O337" s="6"/>
    </row>
    <row r="338" spans="4:15" ht="12.75">
      <c r="D338" s="14"/>
      <c r="E338" s="14"/>
      <c r="F338" s="14"/>
      <c r="G338" s="14"/>
      <c r="H338" s="14"/>
      <c r="I338" s="14"/>
      <c r="J338" s="14"/>
      <c r="K338" s="14"/>
      <c r="O338" s="6"/>
    </row>
    <row r="339" spans="4:15" ht="12.75">
      <c r="D339" s="14"/>
      <c r="E339" s="14"/>
      <c r="F339" s="14"/>
      <c r="G339" s="14"/>
      <c r="H339" s="14"/>
      <c r="I339" s="14"/>
      <c r="J339" s="14"/>
      <c r="K339" s="14"/>
      <c r="O339" s="6"/>
    </row>
    <row r="340" spans="1:15" ht="13.5" thickBot="1">
      <c r="A340" s="12" t="s">
        <v>41</v>
      </c>
      <c r="D340" s="14"/>
      <c r="E340" s="14"/>
      <c r="F340" s="14"/>
      <c r="G340" s="14"/>
      <c r="H340" s="14"/>
      <c r="I340" s="14"/>
      <c r="J340" s="14"/>
      <c r="K340" s="14"/>
      <c r="O340" s="6"/>
    </row>
    <row r="341" spans="1:15" ht="12.75">
      <c r="A341" s="21" t="s">
        <v>177</v>
      </c>
      <c r="B341" s="4" t="s">
        <v>13</v>
      </c>
      <c r="D341" s="14"/>
      <c r="E341" s="14"/>
      <c r="F341" s="14"/>
      <c r="G341" s="14"/>
      <c r="H341" s="14"/>
      <c r="I341" s="14"/>
      <c r="J341" s="14"/>
      <c r="K341" s="14"/>
      <c r="O341" s="6"/>
    </row>
    <row r="342" spans="1:15" ht="12.75">
      <c r="A342" s="4" t="s">
        <v>77</v>
      </c>
      <c r="B342" s="4" t="s">
        <v>20</v>
      </c>
      <c r="D342" s="14">
        <v>1625011</v>
      </c>
      <c r="E342" s="14">
        <v>60394</v>
      </c>
      <c r="F342" s="14">
        <v>5000</v>
      </c>
      <c r="G342" s="14">
        <v>1559617</v>
      </c>
      <c r="H342" s="14">
        <v>0</v>
      </c>
      <c r="I342" s="14">
        <v>327440</v>
      </c>
      <c r="J342" s="14">
        <v>1297569</v>
      </c>
      <c r="K342" s="14">
        <v>0</v>
      </c>
      <c r="O342" s="6"/>
    </row>
    <row r="343" spans="1:15" ht="12.75">
      <c r="A343" s="3" t="s">
        <v>86</v>
      </c>
      <c r="B343" s="4" t="s">
        <v>13</v>
      </c>
      <c r="D343" s="14"/>
      <c r="E343" s="14"/>
      <c r="F343" s="14"/>
      <c r="G343" s="14"/>
      <c r="H343" s="14"/>
      <c r="I343" s="14"/>
      <c r="J343" s="14"/>
      <c r="K343" s="14"/>
      <c r="O343" s="6"/>
    </row>
    <row r="344" spans="1:15" ht="12.75">
      <c r="A344" s="4" t="s">
        <v>77</v>
      </c>
      <c r="B344" s="4" t="s">
        <v>20</v>
      </c>
      <c r="D344" s="14">
        <v>7654320</v>
      </c>
      <c r="E344" s="14">
        <v>4975013</v>
      </c>
      <c r="F344" s="14">
        <v>881520</v>
      </c>
      <c r="G344" s="14">
        <v>0</v>
      </c>
      <c r="H344" s="14">
        <v>1726849</v>
      </c>
      <c r="I344" s="14">
        <v>1649602</v>
      </c>
      <c r="J344" s="14">
        <v>6004717</v>
      </c>
      <c r="K344" s="14">
        <v>0</v>
      </c>
      <c r="M344" s="6">
        <f>J343+D344-I344-J344</f>
        <v>1</v>
      </c>
      <c r="N344" s="6"/>
      <c r="O344" s="6"/>
    </row>
    <row r="345" spans="1:15" ht="12.75">
      <c r="A345" s="20" t="s">
        <v>87</v>
      </c>
      <c r="B345" s="3" t="s">
        <v>15</v>
      </c>
      <c r="C345" s="8"/>
      <c r="D345" s="14"/>
      <c r="E345" s="14"/>
      <c r="F345" s="14"/>
      <c r="G345" s="14"/>
      <c r="H345" s="14"/>
      <c r="I345" s="14"/>
      <c r="J345" s="14"/>
      <c r="K345" s="14"/>
      <c r="N345" s="6"/>
      <c r="O345" s="6"/>
    </row>
    <row r="346" spans="1:15" ht="12.75">
      <c r="A346" s="4" t="s">
        <v>77</v>
      </c>
      <c r="B346" s="4" t="s">
        <v>20</v>
      </c>
      <c r="C346" s="8"/>
      <c r="D346" s="19">
        <v>677658</v>
      </c>
      <c r="E346" s="19">
        <v>650638</v>
      </c>
      <c r="F346" s="19">
        <v>26810</v>
      </c>
      <c r="G346" s="19">
        <v>200</v>
      </c>
      <c r="H346" s="19">
        <v>0</v>
      </c>
      <c r="I346" s="19">
        <v>616797</v>
      </c>
      <c r="J346" s="19">
        <v>60859</v>
      </c>
      <c r="K346" s="19">
        <v>0</v>
      </c>
      <c r="M346" s="6">
        <f>J345+D346-I346-J346</f>
        <v>2</v>
      </c>
      <c r="N346" s="6"/>
      <c r="O346" s="6"/>
    </row>
    <row r="347" spans="1:15" ht="12.75">
      <c r="A347" s="13" t="s">
        <v>88</v>
      </c>
      <c r="B347" s="4" t="s">
        <v>15</v>
      </c>
      <c r="C347" s="8"/>
      <c r="D347" s="19"/>
      <c r="E347" s="19"/>
      <c r="F347" s="19"/>
      <c r="G347" s="19"/>
      <c r="H347" s="19"/>
      <c r="I347" s="19"/>
      <c r="J347" s="19"/>
      <c r="K347" s="19"/>
      <c r="N347" s="6"/>
      <c r="O347" s="6"/>
    </row>
    <row r="348" spans="1:15" ht="12.75">
      <c r="A348" s="4" t="s">
        <v>77</v>
      </c>
      <c r="B348" s="4" t="s">
        <v>20</v>
      </c>
      <c r="D348" s="19">
        <v>3349619</v>
      </c>
      <c r="E348" s="19">
        <v>3127354</v>
      </c>
      <c r="F348" s="19">
        <v>190273</v>
      </c>
      <c r="G348" s="19">
        <v>2400</v>
      </c>
      <c r="H348" s="19">
        <v>0</v>
      </c>
      <c r="I348" s="19">
        <v>1542675</v>
      </c>
      <c r="J348" s="19">
        <v>1806943</v>
      </c>
      <c r="K348" s="19">
        <v>0</v>
      </c>
      <c r="L348" s="19"/>
      <c r="M348" s="6">
        <f>J347+D348-I348-J348</f>
        <v>1</v>
      </c>
      <c r="N348" s="19"/>
      <c r="O348" s="6"/>
    </row>
    <row r="349" spans="1:15" ht="12.75">
      <c r="A349" s="4"/>
      <c r="D349" s="19"/>
      <c r="E349" s="19"/>
      <c r="F349" s="19"/>
      <c r="G349" s="19"/>
      <c r="H349" s="19"/>
      <c r="I349" s="19"/>
      <c r="J349" s="19"/>
      <c r="K349" s="19"/>
      <c r="L349" s="19"/>
      <c r="M349" s="6"/>
      <c r="N349" s="19"/>
      <c r="O349" s="6"/>
    </row>
    <row r="350" spans="1:15" ht="12.75">
      <c r="A350" s="4"/>
      <c r="D350" s="19"/>
      <c r="E350" s="19"/>
      <c r="F350" s="19"/>
      <c r="G350" s="19"/>
      <c r="H350" s="19"/>
      <c r="I350" s="19"/>
      <c r="J350" s="19"/>
      <c r="K350" s="19"/>
      <c r="N350" s="6"/>
      <c r="O350" s="6"/>
    </row>
    <row r="351" spans="1:15" ht="13.5" thickBot="1">
      <c r="A351" s="12" t="s">
        <v>42</v>
      </c>
      <c r="D351" s="14"/>
      <c r="E351" s="14"/>
      <c r="F351" s="14"/>
      <c r="G351" s="14"/>
      <c r="H351" s="14"/>
      <c r="I351" s="14"/>
      <c r="J351" s="14"/>
      <c r="K351" s="14"/>
      <c r="O351" s="6"/>
    </row>
    <row r="352" spans="1:15" ht="12.75">
      <c r="A352" s="21" t="s">
        <v>72</v>
      </c>
      <c r="B352" s="4" t="s">
        <v>13</v>
      </c>
      <c r="D352" s="14"/>
      <c r="E352" s="14"/>
      <c r="F352" s="14"/>
      <c r="G352" s="14"/>
      <c r="H352" s="14"/>
      <c r="I352" s="14"/>
      <c r="J352" s="14"/>
      <c r="K352" s="14"/>
      <c r="O352" s="6"/>
    </row>
    <row r="353" spans="1:15" ht="12.75">
      <c r="A353" s="4">
        <v>2004</v>
      </c>
      <c r="B353" s="4" t="s">
        <v>14</v>
      </c>
      <c r="D353" s="14"/>
      <c r="E353" s="14"/>
      <c r="F353" s="14"/>
      <c r="G353" s="14"/>
      <c r="H353" s="14"/>
      <c r="I353" s="14"/>
      <c r="J353" s="14">
        <v>56920</v>
      </c>
      <c r="K353" s="14">
        <v>140021</v>
      </c>
      <c r="O353" s="6"/>
    </row>
    <row r="354" spans="1:15" ht="12.75">
      <c r="A354" s="4" t="s">
        <v>75</v>
      </c>
      <c r="D354" s="14">
        <v>368929</v>
      </c>
      <c r="E354" s="14">
        <v>225938</v>
      </c>
      <c r="F354" s="14">
        <v>120542</v>
      </c>
      <c r="G354" s="14">
        <v>0</v>
      </c>
      <c r="H354" s="14">
        <v>7035</v>
      </c>
      <c r="I354" s="14">
        <v>394864</v>
      </c>
      <c r="J354" s="14">
        <v>30986</v>
      </c>
      <c r="K354" s="14">
        <v>0</v>
      </c>
      <c r="M354" s="6">
        <f>J353+D354-I354-J354</f>
        <v>-1</v>
      </c>
      <c r="N354" s="6"/>
      <c r="O354" s="6"/>
    </row>
    <row r="355" spans="1:15" ht="12.75">
      <c r="A355" s="4" t="s">
        <v>76</v>
      </c>
      <c r="D355" s="14">
        <f>239051-30000</f>
        <v>209051</v>
      </c>
      <c r="E355" s="14">
        <v>122576</v>
      </c>
      <c r="F355" s="14">
        <v>82240</v>
      </c>
      <c r="G355" s="14">
        <v>0</v>
      </c>
      <c r="H355" s="14">
        <v>0</v>
      </c>
      <c r="I355" s="14">
        <f>215054-30000</f>
        <v>185054</v>
      </c>
      <c r="J355" s="14">
        <v>54983</v>
      </c>
      <c r="K355" s="14">
        <v>0</v>
      </c>
      <c r="M355" s="6">
        <f>J354+D355-I355-J355</f>
        <v>0</v>
      </c>
      <c r="N355" s="6"/>
      <c r="O355" s="6"/>
    </row>
    <row r="356" spans="1:15" ht="12.75">
      <c r="A356" s="4" t="s">
        <v>77</v>
      </c>
      <c r="D356" s="14">
        <v>1698158</v>
      </c>
      <c r="E356" s="14">
        <v>1026766</v>
      </c>
      <c r="F356" s="14">
        <v>608195</v>
      </c>
      <c r="G356" s="14">
        <v>338</v>
      </c>
      <c r="H356" s="14">
        <v>59808</v>
      </c>
      <c r="I356" s="14">
        <v>352496</v>
      </c>
      <c r="J356" s="14">
        <v>1400646</v>
      </c>
      <c r="K356" s="14">
        <v>0</v>
      </c>
      <c r="M356" s="6">
        <f>J355+D356-I356-J356</f>
        <v>-1</v>
      </c>
      <c r="N356" s="6"/>
      <c r="O356" s="6"/>
    </row>
    <row r="357" spans="1:15" ht="12.75">
      <c r="A357" s="4"/>
      <c r="D357" s="14"/>
      <c r="E357" s="14"/>
      <c r="F357" s="14"/>
      <c r="G357" s="14"/>
      <c r="H357" s="14"/>
      <c r="I357" s="14"/>
      <c r="J357" s="14"/>
      <c r="K357" s="14"/>
      <c r="M357" s="6"/>
      <c r="N357" s="6"/>
      <c r="O357" s="6"/>
    </row>
    <row r="358" spans="1:15" ht="13.5" thickBot="1">
      <c r="A358" s="12" t="s">
        <v>43</v>
      </c>
      <c r="D358" s="14"/>
      <c r="E358" s="14"/>
      <c r="F358" s="14"/>
      <c r="G358" s="14"/>
      <c r="H358" s="14"/>
      <c r="I358" s="14"/>
      <c r="J358" s="14"/>
      <c r="K358" s="14"/>
      <c r="O358" s="6"/>
    </row>
    <row r="359" spans="1:15" ht="12.75">
      <c r="A359" s="3" t="s">
        <v>60</v>
      </c>
      <c r="B359" s="4" t="s">
        <v>15</v>
      </c>
      <c r="D359" s="14"/>
      <c r="E359" s="14"/>
      <c r="F359" s="14"/>
      <c r="G359" s="14"/>
      <c r="H359" s="14"/>
      <c r="I359" s="14"/>
      <c r="J359" s="14"/>
      <c r="K359" s="14"/>
      <c r="O359" s="6"/>
    </row>
    <row r="360" spans="1:15" ht="12.75">
      <c r="A360" s="4">
        <v>2004</v>
      </c>
      <c r="B360" s="4" t="s">
        <v>14</v>
      </c>
      <c r="D360" s="14"/>
      <c r="E360" s="14"/>
      <c r="F360" s="14"/>
      <c r="G360" s="14"/>
      <c r="H360" s="14"/>
      <c r="I360" s="14"/>
      <c r="J360" s="14">
        <v>2025980</v>
      </c>
      <c r="K360" s="14">
        <v>0</v>
      </c>
      <c r="O360" s="6"/>
    </row>
    <row r="361" spans="1:15" ht="12.75">
      <c r="A361" s="4" t="s">
        <v>75</v>
      </c>
      <c r="D361" s="14">
        <v>196582</v>
      </c>
      <c r="E361" s="14">
        <v>60085</v>
      </c>
      <c r="F361" s="14">
        <v>35500</v>
      </c>
      <c r="G361" s="14">
        <v>0</v>
      </c>
      <c r="H361" s="14">
        <v>0</v>
      </c>
      <c r="I361" s="14">
        <v>1170295</v>
      </c>
      <c r="J361" s="14">
        <v>1052269</v>
      </c>
      <c r="K361" s="14">
        <v>0</v>
      </c>
      <c r="M361" s="6">
        <f>J360+D361-I361-J361</f>
        <v>-2</v>
      </c>
      <c r="N361" s="6"/>
      <c r="O361" s="6"/>
    </row>
    <row r="362" spans="1:15" ht="12.75">
      <c r="A362" s="4" t="s">
        <v>76</v>
      </c>
      <c r="D362" s="14">
        <v>999868</v>
      </c>
      <c r="E362" s="14">
        <v>473590</v>
      </c>
      <c r="F362" s="14">
        <v>160113</v>
      </c>
      <c r="G362" s="14">
        <v>0</v>
      </c>
      <c r="H362" s="14">
        <v>281700</v>
      </c>
      <c r="I362" s="14">
        <v>934124</v>
      </c>
      <c r="J362" s="14">
        <v>1118012</v>
      </c>
      <c r="K362" s="14">
        <v>0</v>
      </c>
      <c r="M362" s="6">
        <f>J361+D362-I362-J362</f>
        <v>1</v>
      </c>
      <c r="N362" s="6"/>
      <c r="O362" s="6"/>
    </row>
    <row r="363" spans="1:15" ht="12.75">
      <c r="A363" s="4" t="s">
        <v>77</v>
      </c>
      <c r="B363" s="3"/>
      <c r="C363" s="22"/>
      <c r="D363" s="14">
        <v>2694632</v>
      </c>
      <c r="E363" s="14">
        <v>1752939</v>
      </c>
      <c r="F363" s="14">
        <v>794166</v>
      </c>
      <c r="G363" s="14">
        <v>0</v>
      </c>
      <c r="H363" s="14">
        <v>146788</v>
      </c>
      <c r="I363" s="14">
        <v>690342</v>
      </c>
      <c r="J363" s="15">
        <v>3122301</v>
      </c>
      <c r="K363" s="15">
        <v>0</v>
      </c>
      <c r="M363" s="6">
        <f>J362+D363-I363-J363</f>
        <v>1</v>
      </c>
      <c r="N363" s="6"/>
      <c r="O363" s="6"/>
    </row>
    <row r="364" spans="1:15" ht="12.75">
      <c r="A364" s="4"/>
      <c r="B364" s="3"/>
      <c r="C364" s="22"/>
      <c r="D364" s="14"/>
      <c r="E364" s="14"/>
      <c r="F364" s="14"/>
      <c r="G364" s="14"/>
      <c r="H364" s="14"/>
      <c r="I364" s="14"/>
      <c r="J364" s="15"/>
      <c r="K364" s="15"/>
      <c r="M364" s="6"/>
      <c r="N364" s="6"/>
      <c r="O364" s="6"/>
    </row>
    <row r="365" spans="1:15" ht="12.75">
      <c r="A365" s="13"/>
      <c r="B365" s="3"/>
      <c r="C365" s="22"/>
      <c r="D365" s="14"/>
      <c r="E365" s="14"/>
      <c r="F365" s="14"/>
      <c r="G365" s="14"/>
      <c r="H365" s="14"/>
      <c r="I365" s="14"/>
      <c r="J365" s="14"/>
      <c r="K365" s="14"/>
      <c r="N365" s="6"/>
      <c r="O365" s="6"/>
    </row>
    <row r="366" spans="1:15" ht="13.5" thickBot="1">
      <c r="A366" s="12" t="s">
        <v>44</v>
      </c>
      <c r="D366" s="14"/>
      <c r="E366" s="14"/>
      <c r="F366" s="14"/>
      <c r="G366" s="14"/>
      <c r="H366" s="14"/>
      <c r="I366" s="14"/>
      <c r="J366" s="14"/>
      <c r="K366" s="14"/>
      <c r="O366" s="6"/>
    </row>
    <row r="367" spans="1:15" ht="12.75">
      <c r="A367" s="3" t="s">
        <v>61</v>
      </c>
      <c r="B367" s="4" t="s">
        <v>15</v>
      </c>
      <c r="D367" s="14"/>
      <c r="E367" s="14"/>
      <c r="F367" s="14"/>
      <c r="G367" s="14"/>
      <c r="H367" s="14"/>
      <c r="I367" s="14"/>
      <c r="J367" s="14"/>
      <c r="K367" s="14"/>
      <c r="O367" s="6"/>
    </row>
    <row r="368" spans="1:15" ht="12.75">
      <c r="A368" s="4">
        <v>2004</v>
      </c>
      <c r="B368" s="4" t="s">
        <v>14</v>
      </c>
      <c r="D368" s="14"/>
      <c r="E368" s="14"/>
      <c r="F368" s="14"/>
      <c r="G368" s="14"/>
      <c r="H368" s="14"/>
      <c r="I368" s="14"/>
      <c r="J368" s="14">
        <v>568783</v>
      </c>
      <c r="K368" s="14">
        <v>0</v>
      </c>
      <c r="O368" s="6"/>
    </row>
    <row r="369" spans="1:15" ht="12.75">
      <c r="A369" s="4" t="s">
        <v>75</v>
      </c>
      <c r="D369" s="14">
        <v>707096</v>
      </c>
      <c r="E369" s="14">
        <v>480030</v>
      </c>
      <c r="F369" s="14">
        <v>198499</v>
      </c>
      <c r="G369" s="14">
        <v>0</v>
      </c>
      <c r="H369" s="14">
        <v>0</v>
      </c>
      <c r="I369" s="14">
        <v>648819</v>
      </c>
      <c r="J369" s="14">
        <v>627061</v>
      </c>
      <c r="K369" s="14">
        <v>0</v>
      </c>
      <c r="M369" s="6">
        <f>J368+D369-I369-J369</f>
        <v>-1</v>
      </c>
      <c r="N369" s="6"/>
      <c r="O369" s="6"/>
    </row>
    <row r="370" spans="1:15" ht="12.75">
      <c r="A370" s="4" t="s">
        <v>76</v>
      </c>
      <c r="D370" s="14">
        <v>7168728</v>
      </c>
      <c r="E370" s="14">
        <v>5712676</v>
      </c>
      <c r="F370" s="14">
        <v>1360834</v>
      </c>
      <c r="G370" s="14">
        <v>0</v>
      </c>
      <c r="H370" s="14">
        <v>0</v>
      </c>
      <c r="I370" s="14">
        <v>1984905</v>
      </c>
      <c r="J370" s="14">
        <v>5810882</v>
      </c>
      <c r="K370" s="14">
        <v>62393</v>
      </c>
      <c r="M370" s="6">
        <f>J369+D370-I370-J370</f>
        <v>2</v>
      </c>
      <c r="N370" s="6"/>
      <c r="O370" s="6"/>
    </row>
    <row r="371" spans="1:15" ht="12.75">
      <c r="A371" s="4" t="s">
        <v>77</v>
      </c>
      <c r="D371" s="14">
        <v>5990170</v>
      </c>
      <c r="E371" s="14">
        <v>3993566</v>
      </c>
      <c r="F371" s="14">
        <v>1177342</v>
      </c>
      <c r="G371" s="14">
        <v>0</v>
      </c>
      <c r="H371" s="14">
        <v>789000</v>
      </c>
      <c r="I371" s="14">
        <v>3131828</v>
      </c>
      <c r="J371" s="15">
        <v>8669225</v>
      </c>
      <c r="K371" s="15">
        <v>68367</v>
      </c>
      <c r="M371" s="6">
        <f>J370+D371-I371-J371</f>
        <v>-1</v>
      </c>
      <c r="N371" s="6"/>
      <c r="O371" s="6"/>
    </row>
    <row r="372" spans="1:15" ht="12.75">
      <c r="A372" s="13" t="s">
        <v>178</v>
      </c>
      <c r="B372" s="4" t="s">
        <v>15</v>
      </c>
      <c r="D372" s="14"/>
      <c r="E372" s="14"/>
      <c r="F372" s="14"/>
      <c r="G372" s="14"/>
      <c r="H372" s="14"/>
      <c r="I372" s="14"/>
      <c r="J372" s="15"/>
      <c r="K372" s="15"/>
      <c r="M372" s="6"/>
      <c r="N372" s="6"/>
      <c r="O372" s="6"/>
    </row>
    <row r="373" spans="1:15" ht="12.75">
      <c r="A373" s="4" t="s">
        <v>77</v>
      </c>
      <c r="B373" s="4" t="s">
        <v>16</v>
      </c>
      <c r="D373" s="14">
        <v>16832</v>
      </c>
      <c r="E373" s="14">
        <v>10332</v>
      </c>
      <c r="F373" s="14">
        <v>0</v>
      </c>
      <c r="G373" s="14">
        <v>8205</v>
      </c>
      <c r="H373" s="14">
        <v>0</v>
      </c>
      <c r="I373" s="14">
        <v>16830</v>
      </c>
      <c r="J373" s="15">
        <v>0</v>
      </c>
      <c r="K373" s="15">
        <v>12622</v>
      </c>
      <c r="M373" s="6"/>
      <c r="N373" s="6"/>
      <c r="O373" s="6"/>
    </row>
    <row r="374" spans="1:15" ht="12.75">
      <c r="A374" s="13" t="s">
        <v>179</v>
      </c>
      <c r="B374" s="4" t="s">
        <v>15</v>
      </c>
      <c r="D374" s="14"/>
      <c r="E374" s="14"/>
      <c r="F374" s="14"/>
      <c r="G374" s="14"/>
      <c r="H374" s="14"/>
      <c r="I374" s="14"/>
      <c r="J374" s="15"/>
      <c r="K374" s="15"/>
      <c r="M374" s="6"/>
      <c r="N374" s="6"/>
      <c r="O374" s="6"/>
    </row>
    <row r="375" spans="1:15" ht="12.75">
      <c r="A375" s="4" t="s">
        <v>77</v>
      </c>
      <c r="B375" s="4" t="s">
        <v>16</v>
      </c>
      <c r="D375" s="14">
        <v>1359827</v>
      </c>
      <c r="E375" s="14">
        <v>1320815</v>
      </c>
      <c r="F375" s="14">
        <v>32357</v>
      </c>
      <c r="G375" s="14">
        <v>4750</v>
      </c>
      <c r="H375" s="14">
        <v>0</v>
      </c>
      <c r="I375" s="14">
        <v>474974</v>
      </c>
      <c r="J375" s="15">
        <v>884852</v>
      </c>
      <c r="K375" s="15">
        <v>0</v>
      </c>
      <c r="M375" s="6"/>
      <c r="N375" s="6"/>
      <c r="O375" s="6"/>
    </row>
    <row r="376" spans="1:15" ht="12.75">
      <c r="A376" s="13" t="s">
        <v>102</v>
      </c>
      <c r="B376" s="4" t="s">
        <v>15</v>
      </c>
      <c r="D376" s="14"/>
      <c r="E376" s="14"/>
      <c r="F376" s="14"/>
      <c r="G376" s="14"/>
      <c r="H376" s="14"/>
      <c r="I376" s="14"/>
      <c r="J376" s="14"/>
      <c r="K376" s="14"/>
      <c r="N376" s="6"/>
      <c r="O376" s="6"/>
    </row>
    <row r="377" spans="1:15" ht="12.75">
      <c r="A377" s="4" t="s">
        <v>77</v>
      </c>
      <c r="B377" s="4" t="s">
        <v>16</v>
      </c>
      <c r="D377" s="14">
        <v>620348</v>
      </c>
      <c r="E377" s="14">
        <v>610633</v>
      </c>
      <c r="F377" s="14">
        <v>3000</v>
      </c>
      <c r="G377" s="14">
        <v>6715</v>
      </c>
      <c r="H377" s="14">
        <v>0</v>
      </c>
      <c r="I377" s="14">
        <v>610909</v>
      </c>
      <c r="J377" s="14">
        <v>10937</v>
      </c>
      <c r="K377" s="14">
        <v>0</v>
      </c>
      <c r="M377" s="6">
        <f>J376+D377-I377-J377</f>
        <v>-1498</v>
      </c>
      <c r="N377" s="6"/>
      <c r="O377" s="6"/>
    </row>
    <row r="378" spans="1:15" ht="12.75">
      <c r="A378" s="13" t="s">
        <v>122</v>
      </c>
      <c r="B378" s="3" t="s">
        <v>13</v>
      </c>
      <c r="C378" s="8"/>
      <c r="O378" s="6"/>
    </row>
    <row r="379" spans="1:15" ht="12.75">
      <c r="A379" s="4" t="s">
        <v>77</v>
      </c>
      <c r="B379" s="3" t="s">
        <v>16</v>
      </c>
      <c r="C379" s="8"/>
      <c r="D379" s="19">
        <v>467334</v>
      </c>
      <c r="E379" s="19">
        <v>452718</v>
      </c>
      <c r="F379" s="19">
        <v>8616</v>
      </c>
      <c r="G379" s="19">
        <v>6000</v>
      </c>
      <c r="H379" s="19">
        <v>0</v>
      </c>
      <c r="I379" s="19">
        <v>401014</v>
      </c>
      <c r="J379" s="19">
        <v>66320</v>
      </c>
      <c r="K379" s="19">
        <v>6000</v>
      </c>
      <c r="O379" s="6"/>
    </row>
    <row r="380" spans="1:15" ht="12.75">
      <c r="A380" s="3" t="s">
        <v>103</v>
      </c>
      <c r="B380" s="3" t="s">
        <v>13</v>
      </c>
      <c r="C380" s="8"/>
      <c r="O380" s="6"/>
    </row>
    <row r="381" spans="1:15" ht="12.75">
      <c r="A381" s="4" t="s">
        <v>77</v>
      </c>
      <c r="B381" s="3" t="s">
        <v>16</v>
      </c>
      <c r="C381" s="8"/>
      <c r="D381" s="19">
        <v>4868002</v>
      </c>
      <c r="E381" s="19">
        <v>4536863</v>
      </c>
      <c r="F381" s="19">
        <v>260678</v>
      </c>
      <c r="G381" s="19">
        <v>53000</v>
      </c>
      <c r="H381" s="19">
        <v>11288</v>
      </c>
      <c r="I381" s="19">
        <v>2083397</v>
      </c>
      <c r="J381" s="19">
        <v>2785594</v>
      </c>
      <c r="K381" s="19">
        <v>53000</v>
      </c>
      <c r="L381" s="19"/>
      <c r="M381" s="6">
        <f>J380+D381-I381-J381</f>
        <v>-989</v>
      </c>
      <c r="O381" s="6"/>
    </row>
    <row r="382" spans="2:15" ht="12.75">
      <c r="B382" s="3"/>
      <c r="C382" s="8"/>
      <c r="O382" s="6"/>
    </row>
    <row r="383" spans="2:15" ht="12.75">
      <c r="B383" s="3"/>
      <c r="C383" s="8"/>
      <c r="O383" s="6"/>
    </row>
    <row r="384" spans="1:15" ht="13.5" thickBot="1">
      <c r="A384" s="12" t="s">
        <v>45</v>
      </c>
      <c r="D384" s="14"/>
      <c r="E384" s="14"/>
      <c r="F384" s="14"/>
      <c r="G384" s="14"/>
      <c r="H384" s="14"/>
      <c r="I384" s="14"/>
      <c r="J384" s="14"/>
      <c r="K384" s="14"/>
      <c r="O384" s="6"/>
    </row>
    <row r="385" spans="1:15" ht="12.75">
      <c r="A385" s="13" t="s">
        <v>69</v>
      </c>
      <c r="B385" s="4" t="s">
        <v>13</v>
      </c>
      <c r="D385" s="14"/>
      <c r="E385" s="14"/>
      <c r="F385" s="14"/>
      <c r="G385" s="14"/>
      <c r="H385" s="14"/>
      <c r="I385" s="14"/>
      <c r="J385" s="14"/>
      <c r="K385" s="14"/>
      <c r="N385" s="6"/>
      <c r="O385" s="6"/>
    </row>
    <row r="386" spans="1:15" ht="12.75">
      <c r="A386" s="4">
        <v>2004</v>
      </c>
      <c r="B386" s="4" t="s">
        <v>14</v>
      </c>
      <c r="D386" s="14"/>
      <c r="E386" s="14"/>
      <c r="F386" s="14"/>
      <c r="G386" s="14"/>
      <c r="H386" s="14"/>
      <c r="I386" s="14"/>
      <c r="J386" s="14">
        <v>4013</v>
      </c>
      <c r="K386" s="14">
        <v>311146</v>
      </c>
      <c r="N386" s="6"/>
      <c r="O386" s="6"/>
    </row>
    <row r="387" spans="1:15" ht="12.75">
      <c r="A387" s="4" t="s">
        <v>75</v>
      </c>
      <c r="D387" s="14">
        <v>1353376</v>
      </c>
      <c r="E387" s="14">
        <v>877607</v>
      </c>
      <c r="F387" s="14">
        <v>374804</v>
      </c>
      <c r="G387" s="14">
        <v>0</v>
      </c>
      <c r="H387" s="14">
        <v>61676</v>
      </c>
      <c r="I387" s="14">
        <v>1090623</v>
      </c>
      <c r="J387" s="14">
        <v>259618</v>
      </c>
      <c r="K387" s="14">
        <v>0</v>
      </c>
      <c r="M387" s="6">
        <f>J386+D387-I387-J387</f>
        <v>7148</v>
      </c>
      <c r="N387" s="6"/>
      <c r="O387" s="6"/>
    </row>
    <row r="388" spans="1:15" ht="12.75">
      <c r="A388" s="4" t="s">
        <v>76</v>
      </c>
      <c r="D388" s="14">
        <v>2100060</v>
      </c>
      <c r="E388" s="14">
        <v>1520261</v>
      </c>
      <c r="F388" s="14">
        <v>439235</v>
      </c>
      <c r="G388" s="14">
        <v>0</v>
      </c>
      <c r="H388" s="14">
        <v>96498</v>
      </c>
      <c r="I388" s="14">
        <v>740578</v>
      </c>
      <c r="J388" s="15">
        <v>1619100</v>
      </c>
      <c r="K388" s="15">
        <v>0</v>
      </c>
      <c r="M388" s="6">
        <f>J387+D388-I388-J388</f>
        <v>0</v>
      </c>
      <c r="N388" s="6"/>
      <c r="O388" s="6"/>
    </row>
    <row r="389" spans="1:15" ht="12.75">
      <c r="A389" s="4" t="s">
        <v>77</v>
      </c>
      <c r="D389" s="14">
        <v>2335172</v>
      </c>
      <c r="E389" s="14">
        <v>1480081</v>
      </c>
      <c r="F389" s="14">
        <v>726898</v>
      </c>
      <c r="G389" s="14">
        <v>0</v>
      </c>
      <c r="H389" s="14">
        <v>68448</v>
      </c>
      <c r="I389" s="14">
        <v>725557</v>
      </c>
      <c r="J389" s="14">
        <v>3228715</v>
      </c>
      <c r="K389" s="14">
        <v>0</v>
      </c>
      <c r="M389" s="6">
        <f>J388+D389-I389-J389</f>
        <v>0</v>
      </c>
      <c r="N389" s="6"/>
      <c r="O389" s="6"/>
    </row>
    <row r="390" spans="1:15" ht="12.75">
      <c r="A390" s="13" t="s">
        <v>180</v>
      </c>
      <c r="B390" s="4" t="s">
        <v>15</v>
      </c>
      <c r="D390" s="14"/>
      <c r="E390" s="14"/>
      <c r="F390" s="14"/>
      <c r="G390" s="14"/>
      <c r="H390" s="14"/>
      <c r="I390" s="14"/>
      <c r="J390" s="14"/>
      <c r="K390" s="14"/>
      <c r="M390" s="6"/>
      <c r="N390" s="6"/>
      <c r="O390" s="6"/>
    </row>
    <row r="391" spans="1:15" ht="12.75">
      <c r="A391" s="4" t="s">
        <v>77</v>
      </c>
      <c r="B391" s="4" t="s">
        <v>16</v>
      </c>
      <c r="D391" s="14">
        <v>197289</v>
      </c>
      <c r="E391" s="14">
        <v>184789</v>
      </c>
      <c r="F391" s="14">
        <v>12500</v>
      </c>
      <c r="G391" s="14">
        <v>0</v>
      </c>
      <c r="H391" s="14">
        <v>0</v>
      </c>
      <c r="I391" s="14">
        <v>105473</v>
      </c>
      <c r="J391" s="14">
        <v>91815</v>
      </c>
      <c r="K391" s="14">
        <v>0</v>
      </c>
      <c r="M391" s="6"/>
      <c r="N391" s="6"/>
      <c r="O391" s="6"/>
    </row>
    <row r="392" spans="1:15" ht="12.75">
      <c r="A392" s="4"/>
      <c r="D392" s="14"/>
      <c r="E392" s="14"/>
      <c r="F392" s="14"/>
      <c r="G392" s="14"/>
      <c r="H392" s="14"/>
      <c r="I392" s="14"/>
      <c r="J392" s="14"/>
      <c r="K392" s="14"/>
      <c r="N392" s="6"/>
      <c r="O392" s="6"/>
    </row>
    <row r="393" spans="1:15" ht="12.75">
      <c r="A393" s="4"/>
      <c r="D393" s="14"/>
      <c r="E393" s="14"/>
      <c r="F393" s="14"/>
      <c r="G393" s="14"/>
      <c r="H393" s="14"/>
      <c r="I393" s="14"/>
      <c r="J393" s="14"/>
      <c r="K393" s="14"/>
      <c r="N393" s="6"/>
      <c r="O393" s="6"/>
    </row>
    <row r="394" spans="1:15" ht="13.5" thickBot="1">
      <c r="A394" s="12" t="s">
        <v>46</v>
      </c>
      <c r="D394" s="14"/>
      <c r="E394" s="14"/>
      <c r="F394" s="14"/>
      <c r="G394" s="14"/>
      <c r="H394" s="14"/>
      <c r="I394" s="14"/>
      <c r="J394" s="14"/>
      <c r="K394" s="14"/>
      <c r="O394" s="6"/>
    </row>
    <row r="395" spans="1:15" ht="12.75">
      <c r="A395" s="3" t="s">
        <v>70</v>
      </c>
      <c r="B395" s="4" t="s">
        <v>13</v>
      </c>
      <c r="D395" s="14"/>
      <c r="E395" s="14"/>
      <c r="F395" s="14"/>
      <c r="G395" s="14"/>
      <c r="H395" s="14"/>
      <c r="I395" s="14"/>
      <c r="J395" s="14"/>
      <c r="K395" s="14"/>
      <c r="O395" s="6"/>
    </row>
    <row r="396" spans="1:15" ht="12.75">
      <c r="A396" s="4">
        <v>2004</v>
      </c>
      <c r="B396" s="4" t="s">
        <v>14</v>
      </c>
      <c r="D396" s="14"/>
      <c r="E396" s="14"/>
      <c r="F396" s="14"/>
      <c r="G396" s="14"/>
      <c r="H396" s="14"/>
      <c r="I396" s="14"/>
      <c r="J396" s="14">
        <v>1594669</v>
      </c>
      <c r="K396" s="14">
        <v>0</v>
      </c>
      <c r="O396" s="6"/>
    </row>
    <row r="397" spans="1:15" ht="12.75">
      <c r="A397" s="4" t="s">
        <v>75</v>
      </c>
      <c r="D397" s="14">
        <v>2842485</v>
      </c>
      <c r="E397" s="14">
        <v>999674</v>
      </c>
      <c r="F397" s="14">
        <v>93635</v>
      </c>
      <c r="G397" s="14">
        <v>0</v>
      </c>
      <c r="H397" s="14">
        <v>1445994</v>
      </c>
      <c r="I397" s="14">
        <v>706425</v>
      </c>
      <c r="J397" s="14">
        <v>2136059</v>
      </c>
      <c r="K397" s="14">
        <v>0</v>
      </c>
      <c r="M397" s="6">
        <f>J396+D397-I397-J397</f>
        <v>1594670</v>
      </c>
      <c r="N397" s="6"/>
      <c r="O397" s="6"/>
    </row>
    <row r="398" spans="1:15" ht="12.75">
      <c r="A398" s="4" t="s">
        <v>76</v>
      </c>
      <c r="D398" s="14">
        <v>3136556</v>
      </c>
      <c r="E398" s="14">
        <v>2474015</v>
      </c>
      <c r="F398" s="14">
        <v>317466</v>
      </c>
      <c r="G398" s="14">
        <v>0</v>
      </c>
      <c r="H398" s="14">
        <v>0</v>
      </c>
      <c r="I398" s="14">
        <v>1372169</v>
      </c>
      <c r="J398" s="14">
        <v>3900448</v>
      </c>
      <c r="K398" s="14">
        <v>0</v>
      </c>
      <c r="M398" s="6">
        <f>J397+D398-I398-J398</f>
        <v>-2</v>
      </c>
      <c r="N398" s="6"/>
      <c r="O398" s="6"/>
    </row>
    <row r="399" spans="1:15" ht="12.75">
      <c r="A399" s="4" t="s">
        <v>77</v>
      </c>
      <c r="D399" s="14">
        <v>3750834</v>
      </c>
      <c r="E399" s="14">
        <v>2541107</v>
      </c>
      <c r="F399" s="14">
        <v>1054760</v>
      </c>
      <c r="G399" s="14">
        <v>0</v>
      </c>
      <c r="H399" s="14">
        <v>58782</v>
      </c>
      <c r="I399" s="14">
        <v>1630684</v>
      </c>
      <c r="J399" s="14">
        <v>6020598</v>
      </c>
      <c r="K399" s="14">
        <v>0</v>
      </c>
      <c r="M399" s="6">
        <f>J398+D399-I399-J399</f>
        <v>0</v>
      </c>
      <c r="N399" s="6"/>
      <c r="O399" s="6"/>
    </row>
    <row r="400" spans="1:15" ht="12.75">
      <c r="A400" s="4"/>
      <c r="D400" s="14"/>
      <c r="E400" s="14"/>
      <c r="F400" s="14"/>
      <c r="G400" s="14"/>
      <c r="H400" s="14"/>
      <c r="I400" s="14"/>
      <c r="J400" s="14"/>
      <c r="K400" s="14"/>
      <c r="M400" s="6"/>
      <c r="N400" s="6"/>
      <c r="O400" s="6"/>
    </row>
    <row r="401" spans="1:15" ht="13.5" thickBot="1">
      <c r="A401" s="12" t="s">
        <v>47</v>
      </c>
      <c r="D401" s="14"/>
      <c r="E401" s="14"/>
      <c r="F401" s="14"/>
      <c r="G401" s="14"/>
      <c r="H401" s="14"/>
      <c r="I401" s="14"/>
      <c r="J401" s="14"/>
      <c r="K401" s="14"/>
      <c r="O401" s="6"/>
    </row>
    <row r="402" spans="1:15" ht="12.75">
      <c r="A402" s="3" t="s">
        <v>62</v>
      </c>
      <c r="B402" s="4" t="s">
        <v>13</v>
      </c>
      <c r="D402" s="14"/>
      <c r="E402" s="14"/>
      <c r="F402" s="14"/>
      <c r="G402" s="14"/>
      <c r="H402" s="14"/>
      <c r="I402" s="14"/>
      <c r="J402" s="14"/>
      <c r="K402" s="14"/>
      <c r="O402" s="6"/>
    </row>
    <row r="403" spans="1:15" ht="12.75">
      <c r="A403" s="4">
        <v>2004</v>
      </c>
      <c r="B403" s="4" t="s">
        <v>14</v>
      </c>
      <c r="D403" s="14"/>
      <c r="E403" s="14"/>
      <c r="F403" s="14"/>
      <c r="G403" s="14"/>
      <c r="H403" s="14"/>
      <c r="I403" s="14"/>
      <c r="J403" s="14">
        <v>158084</v>
      </c>
      <c r="K403" s="14">
        <v>1273000</v>
      </c>
      <c r="O403" s="6"/>
    </row>
    <row r="404" spans="1:15" ht="12.75">
      <c r="A404" s="4" t="s">
        <v>75</v>
      </c>
      <c r="D404" s="14">
        <v>493109</v>
      </c>
      <c r="E404" s="14">
        <v>206692</v>
      </c>
      <c r="F404" s="14">
        <v>247000</v>
      </c>
      <c r="G404" s="14">
        <v>0</v>
      </c>
      <c r="H404" s="14">
        <v>25600</v>
      </c>
      <c r="I404" s="14">
        <v>554188</v>
      </c>
      <c r="J404" s="14">
        <v>96999</v>
      </c>
      <c r="K404" s="14">
        <v>1033000</v>
      </c>
      <c r="M404" s="6">
        <f>J403+D404-I404-J404</f>
        <v>6</v>
      </c>
      <c r="N404" s="6"/>
      <c r="O404" s="6"/>
    </row>
    <row r="405" spans="1:15" ht="12.75">
      <c r="A405" s="4" t="s">
        <v>76</v>
      </c>
      <c r="D405" s="14">
        <v>589713</v>
      </c>
      <c r="E405" s="14">
        <v>191215</v>
      </c>
      <c r="F405" s="14">
        <v>381544</v>
      </c>
      <c r="G405" s="14">
        <v>0</v>
      </c>
      <c r="H405" s="14">
        <v>0</v>
      </c>
      <c r="I405" s="14">
        <v>414480</v>
      </c>
      <c r="J405" s="14">
        <v>272232</v>
      </c>
      <c r="K405" s="14">
        <v>1015031</v>
      </c>
      <c r="M405" s="6">
        <f>J404+D405-I405-J405</f>
        <v>0</v>
      </c>
      <c r="N405" s="6"/>
      <c r="O405" s="6"/>
    </row>
    <row r="406" spans="1:15" ht="12.75">
      <c r="A406" s="4" t="s">
        <v>77</v>
      </c>
      <c r="D406" s="14">
        <v>2039902</v>
      </c>
      <c r="E406" s="14">
        <v>844635</v>
      </c>
      <c r="F406" s="14">
        <v>1112388</v>
      </c>
      <c r="G406" s="14">
        <v>0</v>
      </c>
      <c r="H406" s="14">
        <v>39343</v>
      </c>
      <c r="I406" s="14">
        <v>1515103</v>
      </c>
      <c r="J406" s="15">
        <v>797031</v>
      </c>
      <c r="K406" s="15">
        <v>1015031</v>
      </c>
      <c r="M406" s="6">
        <f>J405+D406-I406-J406</f>
        <v>0</v>
      </c>
      <c r="N406" s="6"/>
      <c r="O406" s="6"/>
    </row>
    <row r="407" spans="1:15" ht="12.75">
      <c r="A407" s="13" t="s">
        <v>182</v>
      </c>
      <c r="B407" s="4" t="s">
        <v>13</v>
      </c>
      <c r="D407" s="14"/>
      <c r="E407" s="14"/>
      <c r="F407" s="14"/>
      <c r="G407" s="14"/>
      <c r="H407" s="14"/>
      <c r="I407" s="14"/>
      <c r="J407" s="15"/>
      <c r="K407" s="15"/>
      <c r="M407" s="6"/>
      <c r="N407" s="6"/>
      <c r="O407" s="6"/>
    </row>
    <row r="408" spans="1:15" ht="12.75">
      <c r="A408" s="4" t="s">
        <v>77</v>
      </c>
      <c r="B408" s="4" t="s">
        <v>16</v>
      </c>
      <c r="D408" s="14">
        <v>296156</v>
      </c>
      <c r="E408" s="14">
        <v>19412</v>
      </c>
      <c r="F408" s="14">
        <v>0</v>
      </c>
      <c r="G408" s="14">
        <v>276744</v>
      </c>
      <c r="H408" s="14">
        <v>0</v>
      </c>
      <c r="I408" s="14">
        <v>10056</v>
      </c>
      <c r="J408" s="15">
        <v>286100</v>
      </c>
      <c r="K408" s="15">
        <v>275744</v>
      </c>
      <c r="M408" s="6"/>
      <c r="N408" s="6"/>
      <c r="O408" s="6"/>
    </row>
    <row r="409" spans="1:15" ht="12.75">
      <c r="A409" s="13" t="s">
        <v>183</v>
      </c>
      <c r="B409" s="4" t="s">
        <v>13</v>
      </c>
      <c r="D409" s="14"/>
      <c r="E409" s="14"/>
      <c r="F409" s="14"/>
      <c r="G409" s="14"/>
      <c r="H409" s="14"/>
      <c r="I409" s="14"/>
      <c r="J409" s="15"/>
      <c r="K409" s="15"/>
      <c r="M409" s="6"/>
      <c r="N409" s="6"/>
      <c r="O409" s="6"/>
    </row>
    <row r="410" spans="1:15" ht="12.75">
      <c r="A410" s="4" t="s">
        <v>77</v>
      </c>
      <c r="B410" s="4" t="s">
        <v>16</v>
      </c>
      <c r="D410" s="14">
        <v>45748</v>
      </c>
      <c r="E410" s="14">
        <v>42012</v>
      </c>
      <c r="F410" s="14">
        <v>3733</v>
      </c>
      <c r="G410" s="14">
        <v>0</v>
      </c>
      <c r="H410" s="14">
        <v>0</v>
      </c>
      <c r="I410" s="14">
        <v>38697</v>
      </c>
      <c r="J410" s="15">
        <v>7049</v>
      </c>
      <c r="K410" s="15">
        <v>3489</v>
      </c>
      <c r="M410" s="6"/>
      <c r="N410" s="6"/>
      <c r="O410" s="6"/>
    </row>
    <row r="411" spans="1:15" ht="11.25" customHeight="1">
      <c r="A411" s="13" t="s">
        <v>118</v>
      </c>
      <c r="B411" s="4" t="s">
        <v>13</v>
      </c>
      <c r="D411" s="14"/>
      <c r="E411" s="14"/>
      <c r="F411" s="14"/>
      <c r="G411" s="14"/>
      <c r="H411" s="14"/>
      <c r="I411" s="14"/>
      <c r="J411" s="14"/>
      <c r="K411" s="14"/>
      <c r="N411" s="6"/>
      <c r="O411" s="6"/>
    </row>
    <row r="412" spans="1:15" ht="11.25" customHeight="1">
      <c r="A412" s="4" t="s">
        <v>77</v>
      </c>
      <c r="B412" s="4" t="s">
        <v>16</v>
      </c>
      <c r="D412" s="14">
        <v>220318</v>
      </c>
      <c r="E412" s="14">
        <v>220236</v>
      </c>
      <c r="F412" s="14">
        <v>0</v>
      </c>
      <c r="G412" s="14">
        <v>0</v>
      </c>
      <c r="H412" s="14">
        <v>0</v>
      </c>
      <c r="I412" s="14">
        <v>165006</v>
      </c>
      <c r="J412" s="14">
        <v>185835</v>
      </c>
      <c r="K412" s="14">
        <v>30162</v>
      </c>
      <c r="M412" s="6">
        <f>J411+D412-I412-J412</f>
        <v>-130523</v>
      </c>
      <c r="N412" s="6"/>
      <c r="O412" s="6"/>
    </row>
    <row r="413" spans="1:15" ht="11.25" customHeight="1">
      <c r="A413" s="13" t="s">
        <v>181</v>
      </c>
      <c r="B413" s="4" t="s">
        <v>15</v>
      </c>
      <c r="D413" s="14"/>
      <c r="E413" s="14"/>
      <c r="F413" s="14"/>
      <c r="G413" s="14"/>
      <c r="H413" s="14"/>
      <c r="I413" s="14"/>
      <c r="J413" s="15"/>
      <c r="K413" s="15"/>
      <c r="M413" s="6"/>
      <c r="N413" s="6"/>
      <c r="O413" s="6"/>
    </row>
    <row r="414" spans="1:15" ht="11.25" customHeight="1">
      <c r="A414" s="4" t="s">
        <v>77</v>
      </c>
      <c r="B414" s="4" t="s">
        <v>16</v>
      </c>
      <c r="D414" s="14">
        <v>36928</v>
      </c>
      <c r="E414" s="14">
        <v>34928</v>
      </c>
      <c r="F414" s="14">
        <v>2000</v>
      </c>
      <c r="G414" s="14">
        <v>0</v>
      </c>
      <c r="H414" s="14">
        <v>0</v>
      </c>
      <c r="I414" s="14">
        <v>34626</v>
      </c>
      <c r="J414" s="15">
        <v>2303</v>
      </c>
      <c r="K414" s="15">
        <v>0</v>
      </c>
      <c r="N414" s="6"/>
      <c r="O414" s="6"/>
    </row>
    <row r="415" spans="1:15" ht="11.25" customHeight="1">
      <c r="A415" s="4"/>
      <c r="D415" s="14"/>
      <c r="E415" s="14"/>
      <c r="F415" s="14"/>
      <c r="G415" s="14"/>
      <c r="H415" s="14"/>
      <c r="I415" s="14"/>
      <c r="J415" s="15"/>
      <c r="K415" s="15"/>
      <c r="N415" s="6"/>
      <c r="O415" s="6"/>
    </row>
    <row r="416" spans="1:15" ht="13.5" thickBot="1">
      <c r="A416" s="12" t="s">
        <v>48</v>
      </c>
      <c r="D416" s="14"/>
      <c r="E416" s="14"/>
      <c r="F416" s="14"/>
      <c r="G416" s="14"/>
      <c r="H416" s="14"/>
      <c r="I416" s="14"/>
      <c r="J416" s="14"/>
      <c r="K416" s="14"/>
      <c r="O416" s="6"/>
    </row>
    <row r="417" spans="1:15" ht="12.75">
      <c r="A417" s="3" t="s">
        <v>63</v>
      </c>
      <c r="B417" s="4" t="s">
        <v>15</v>
      </c>
      <c r="D417" s="14"/>
      <c r="E417" s="14"/>
      <c r="F417" s="14"/>
      <c r="G417" s="14"/>
      <c r="H417" s="14"/>
      <c r="I417" s="14"/>
      <c r="J417" s="14"/>
      <c r="K417" s="14"/>
      <c r="O417" s="6"/>
    </row>
    <row r="418" spans="1:15" ht="12.75">
      <c r="A418" s="4">
        <v>2004</v>
      </c>
      <c r="B418" s="4" t="s">
        <v>14</v>
      </c>
      <c r="D418" s="14"/>
      <c r="E418" s="14"/>
      <c r="F418" s="14"/>
      <c r="G418" s="14"/>
      <c r="H418" s="14"/>
      <c r="I418" s="14"/>
      <c r="J418" s="14">
        <v>975487</v>
      </c>
      <c r="K418" s="14">
        <v>0</v>
      </c>
      <c r="O418" s="6"/>
    </row>
    <row r="419" spans="1:15" ht="12.75">
      <c r="A419" s="4" t="s">
        <v>75</v>
      </c>
      <c r="D419" s="14">
        <v>340304</v>
      </c>
      <c r="E419" s="14">
        <v>146043</v>
      </c>
      <c r="F419" s="14">
        <v>110750</v>
      </c>
      <c r="G419" s="14">
        <v>0</v>
      </c>
      <c r="H419" s="14">
        <v>17245</v>
      </c>
      <c r="I419" s="14">
        <v>368459</v>
      </c>
      <c r="J419" s="14">
        <v>947330</v>
      </c>
      <c r="K419" s="14">
        <v>0</v>
      </c>
      <c r="M419" s="6">
        <f>J418+D419-I419-J419</f>
        <v>2</v>
      </c>
      <c r="N419" s="6"/>
      <c r="O419" s="6"/>
    </row>
    <row r="420" spans="1:15" ht="12.75">
      <c r="A420" s="4" t="s">
        <v>76</v>
      </c>
      <c r="D420" s="14">
        <v>833962</v>
      </c>
      <c r="E420" s="14">
        <v>347182</v>
      </c>
      <c r="F420" s="14">
        <v>401570</v>
      </c>
      <c r="G420" s="14">
        <v>0</v>
      </c>
      <c r="H420" s="14">
        <v>0</v>
      </c>
      <c r="I420" s="14">
        <v>562505</v>
      </c>
      <c r="J420" s="14">
        <v>1218785</v>
      </c>
      <c r="K420" s="14">
        <v>0</v>
      </c>
      <c r="M420" s="6">
        <f>J419+D420-I420-J420</f>
        <v>2</v>
      </c>
      <c r="N420" s="6"/>
      <c r="O420" s="6"/>
    </row>
    <row r="421" spans="1:15" ht="12.75">
      <c r="A421" s="4" t="s">
        <v>77</v>
      </c>
      <c r="D421" s="14">
        <v>2187070</v>
      </c>
      <c r="E421" s="14">
        <v>1568795</v>
      </c>
      <c r="F421" s="14">
        <v>579011</v>
      </c>
      <c r="G421" s="14">
        <v>0</v>
      </c>
      <c r="H421" s="14">
        <v>0</v>
      </c>
      <c r="I421" s="14">
        <v>663905</v>
      </c>
      <c r="J421" s="15">
        <v>2741950</v>
      </c>
      <c r="K421" s="15">
        <v>0</v>
      </c>
      <c r="M421" s="6">
        <f>J420+D421-I421-J421</f>
        <v>0</v>
      </c>
      <c r="N421" s="6"/>
      <c r="O421" s="6"/>
    </row>
    <row r="422" spans="1:15" ht="12.75">
      <c r="A422" s="13" t="s">
        <v>184</v>
      </c>
      <c r="B422" s="4" t="s">
        <v>15</v>
      </c>
      <c r="D422" s="14"/>
      <c r="E422" s="14"/>
      <c r="F422" s="14"/>
      <c r="G422" s="14"/>
      <c r="H422" s="14"/>
      <c r="I422" s="14"/>
      <c r="J422" s="15"/>
      <c r="K422" s="15"/>
      <c r="M422" s="6"/>
      <c r="N422" s="6"/>
      <c r="O422" s="6"/>
    </row>
    <row r="423" spans="1:15" ht="12.75">
      <c r="A423" s="4" t="s">
        <v>77</v>
      </c>
      <c r="B423" s="4" t="s">
        <v>16</v>
      </c>
      <c r="D423" s="14">
        <v>35889</v>
      </c>
      <c r="E423" s="14">
        <v>29798</v>
      </c>
      <c r="F423" s="14">
        <v>0</v>
      </c>
      <c r="G423" s="14">
        <v>4137</v>
      </c>
      <c r="H423" s="14">
        <v>0</v>
      </c>
      <c r="I423" s="14">
        <v>31187</v>
      </c>
      <c r="J423" s="15">
        <v>4701</v>
      </c>
      <c r="K423" s="15">
        <v>0</v>
      </c>
      <c r="M423" s="6"/>
      <c r="N423" s="6"/>
      <c r="O423" s="6"/>
    </row>
    <row r="424" spans="1:15" ht="12.75">
      <c r="A424" s="13" t="s">
        <v>185</v>
      </c>
      <c r="B424" s="4" t="s">
        <v>13</v>
      </c>
      <c r="D424" s="14"/>
      <c r="E424" s="14"/>
      <c r="F424" s="14"/>
      <c r="G424" s="14"/>
      <c r="H424" s="14"/>
      <c r="I424" s="14"/>
      <c r="J424" s="15"/>
      <c r="K424" s="15"/>
      <c r="M424" s="6"/>
      <c r="N424" s="6"/>
      <c r="O424" s="6"/>
    </row>
    <row r="425" spans="1:15" ht="12.75">
      <c r="A425" s="4" t="s">
        <v>77</v>
      </c>
      <c r="B425" s="4" t="s">
        <v>16</v>
      </c>
      <c r="D425" s="14">
        <v>8930</v>
      </c>
      <c r="E425" s="14">
        <v>8152</v>
      </c>
      <c r="F425" s="14">
        <v>0</v>
      </c>
      <c r="G425" s="14">
        <v>0</v>
      </c>
      <c r="H425" s="14">
        <v>0</v>
      </c>
      <c r="I425" s="14">
        <v>7581</v>
      </c>
      <c r="J425" s="15">
        <v>1412</v>
      </c>
      <c r="K425" s="15">
        <v>60130</v>
      </c>
      <c r="M425" s="6"/>
      <c r="N425" s="6"/>
      <c r="O425" s="6"/>
    </row>
    <row r="426" spans="4:15" ht="12.75">
      <c r="D426" s="14"/>
      <c r="E426" s="14"/>
      <c r="F426" s="14"/>
      <c r="G426" s="14"/>
      <c r="H426" s="14"/>
      <c r="I426" s="14"/>
      <c r="J426" s="14"/>
      <c r="K426" s="14"/>
      <c r="O426" s="6"/>
    </row>
    <row r="427" spans="1:15" ht="12.75">
      <c r="A427" s="4"/>
      <c r="D427" s="14"/>
      <c r="E427" s="14"/>
      <c r="F427" s="14"/>
      <c r="G427" s="14"/>
      <c r="H427" s="14"/>
      <c r="I427" s="14"/>
      <c r="J427" s="14"/>
      <c r="K427" s="14"/>
      <c r="O427" s="6"/>
    </row>
    <row r="428" spans="1:15" ht="13.5" thickBot="1">
      <c r="A428" s="12" t="s">
        <v>49</v>
      </c>
      <c r="D428" s="14"/>
      <c r="E428" s="14"/>
      <c r="F428" s="14"/>
      <c r="G428" s="14"/>
      <c r="H428" s="14"/>
      <c r="I428" s="14"/>
      <c r="J428" s="14"/>
      <c r="K428" s="14"/>
      <c r="O428" s="6"/>
    </row>
    <row r="429" spans="1:15" ht="12.75">
      <c r="A429" s="3" t="s">
        <v>64</v>
      </c>
      <c r="B429" s="4" t="s">
        <v>15</v>
      </c>
      <c r="D429" s="14"/>
      <c r="E429" s="14"/>
      <c r="F429" s="14"/>
      <c r="G429" s="14"/>
      <c r="H429" s="14"/>
      <c r="I429" s="14"/>
      <c r="J429" s="14"/>
      <c r="K429" s="14"/>
      <c r="O429" s="6"/>
    </row>
    <row r="430" spans="1:15" ht="12.75">
      <c r="A430" s="4">
        <v>2004</v>
      </c>
      <c r="B430" s="4" t="s">
        <v>14</v>
      </c>
      <c r="D430" s="14"/>
      <c r="E430" s="14"/>
      <c r="F430" s="14"/>
      <c r="G430" s="14"/>
      <c r="H430" s="14"/>
      <c r="I430" s="14"/>
      <c r="J430" s="14">
        <v>562707</v>
      </c>
      <c r="K430" s="14">
        <v>0</v>
      </c>
      <c r="O430" s="6"/>
    </row>
    <row r="431" spans="1:15" ht="12.75">
      <c r="A431" s="4" t="s">
        <v>75</v>
      </c>
      <c r="D431" s="14">
        <v>1462353</v>
      </c>
      <c r="E431" s="14">
        <v>1027070</v>
      </c>
      <c r="F431" s="14">
        <v>270893</v>
      </c>
      <c r="G431" s="14">
        <v>0</v>
      </c>
      <c r="H431" s="14">
        <v>0</v>
      </c>
      <c r="I431" s="14">
        <v>1014310</v>
      </c>
      <c r="J431" s="14">
        <v>1010749</v>
      </c>
      <c r="K431" s="14">
        <v>0</v>
      </c>
      <c r="M431" s="6">
        <f>J430+D431-I431-J431</f>
        <v>1</v>
      </c>
      <c r="N431" s="6"/>
      <c r="O431" s="6"/>
    </row>
    <row r="432" spans="1:15" ht="12.75">
      <c r="A432" s="4" t="s">
        <v>76</v>
      </c>
      <c r="D432" s="14">
        <v>2899823</v>
      </c>
      <c r="E432" s="14">
        <v>1691145</v>
      </c>
      <c r="F432" s="14">
        <v>958214</v>
      </c>
      <c r="G432" s="14">
        <v>0</v>
      </c>
      <c r="H432" s="14">
        <v>0</v>
      </c>
      <c r="I432" s="14">
        <v>1391807</v>
      </c>
      <c r="J432" s="14">
        <v>2518764</v>
      </c>
      <c r="K432" s="14">
        <v>0</v>
      </c>
      <c r="M432" s="6">
        <f>J431+D432-I432-J432</f>
        <v>1</v>
      </c>
      <c r="N432" s="6"/>
      <c r="O432" s="6"/>
    </row>
    <row r="433" spans="1:15" ht="12.75">
      <c r="A433" s="4" t="s">
        <v>77</v>
      </c>
      <c r="D433" s="14">
        <v>4393302</v>
      </c>
      <c r="E433" s="14">
        <v>2888617</v>
      </c>
      <c r="F433" s="14">
        <v>1298017</v>
      </c>
      <c r="G433" s="14">
        <v>0</v>
      </c>
      <c r="H433" s="14">
        <v>109878</v>
      </c>
      <c r="I433" s="14">
        <v>1735192</v>
      </c>
      <c r="J433" s="15">
        <v>5176873</v>
      </c>
      <c r="K433" s="15">
        <v>0</v>
      </c>
      <c r="M433" s="6">
        <f>J432+D433-I433-J433</f>
        <v>1</v>
      </c>
      <c r="N433" s="6"/>
      <c r="O433" s="6"/>
    </row>
    <row r="434" spans="1:15" ht="12.75">
      <c r="A434" s="13" t="s">
        <v>186</v>
      </c>
      <c r="B434" s="4" t="s">
        <v>13</v>
      </c>
      <c r="D434" s="14"/>
      <c r="E434" s="14"/>
      <c r="F434" s="14"/>
      <c r="G434" s="14"/>
      <c r="H434" s="14"/>
      <c r="I434" s="14"/>
      <c r="J434" s="15"/>
      <c r="K434" s="15"/>
      <c r="M434" s="6"/>
      <c r="N434" s="6"/>
      <c r="O434" s="6"/>
    </row>
    <row r="435" spans="1:15" ht="12.75">
      <c r="A435" s="4" t="s">
        <v>77</v>
      </c>
      <c r="B435" s="4" t="s">
        <v>16</v>
      </c>
      <c r="D435" s="14">
        <v>89011</v>
      </c>
      <c r="E435" s="14">
        <v>89011</v>
      </c>
      <c r="F435" s="14">
        <v>0</v>
      </c>
      <c r="G435" s="14">
        <v>0</v>
      </c>
      <c r="H435" s="14"/>
      <c r="I435" s="14">
        <v>12282</v>
      </c>
      <c r="J435" s="15">
        <v>76728</v>
      </c>
      <c r="K435" s="15">
        <v>340</v>
      </c>
      <c r="M435" s="6"/>
      <c r="N435" s="6"/>
      <c r="O435" s="6"/>
    </row>
    <row r="436" spans="1:15" ht="12.75">
      <c r="A436" s="3" t="s">
        <v>187</v>
      </c>
      <c r="B436" s="4" t="s">
        <v>13</v>
      </c>
      <c r="D436" s="14"/>
      <c r="E436" s="14"/>
      <c r="F436" s="14"/>
      <c r="G436" s="14"/>
      <c r="H436" s="14"/>
      <c r="I436" s="14"/>
      <c r="J436" s="14"/>
      <c r="K436" s="14"/>
      <c r="O436" s="6"/>
    </row>
    <row r="437" spans="1:15" ht="12.75">
      <c r="A437" s="4" t="s">
        <v>77</v>
      </c>
      <c r="B437" s="4" t="s">
        <v>16</v>
      </c>
      <c r="D437" s="14">
        <v>52999</v>
      </c>
      <c r="E437" s="14">
        <v>19095</v>
      </c>
      <c r="F437" s="14">
        <v>0</v>
      </c>
      <c r="G437" s="14">
        <v>24464</v>
      </c>
      <c r="H437" s="14">
        <v>0</v>
      </c>
      <c r="I437" s="14">
        <v>52798</v>
      </c>
      <c r="J437" s="14">
        <v>201</v>
      </c>
      <c r="K437" s="14">
        <v>5644</v>
      </c>
      <c r="O437" s="6"/>
    </row>
    <row r="438" spans="1:15" ht="12.75">
      <c r="A438" s="4"/>
      <c r="D438" s="14"/>
      <c r="E438" s="14"/>
      <c r="F438" s="14"/>
      <c r="G438" s="14"/>
      <c r="H438" s="14"/>
      <c r="I438" s="14"/>
      <c r="J438" s="14"/>
      <c r="K438" s="14"/>
      <c r="O438" s="6"/>
    </row>
    <row r="439" spans="1:15" ht="13.5" thickBot="1">
      <c r="A439" s="12" t="s">
        <v>50</v>
      </c>
      <c r="D439" s="14"/>
      <c r="E439" s="14"/>
      <c r="F439" s="14"/>
      <c r="G439" s="14"/>
      <c r="H439" s="14"/>
      <c r="I439" s="14"/>
      <c r="J439" s="14"/>
      <c r="K439" s="14"/>
      <c r="O439" s="6"/>
    </row>
    <row r="440" spans="1:15" ht="12.75">
      <c r="A440" s="3" t="s">
        <v>65</v>
      </c>
      <c r="B440" s="4" t="s">
        <v>15</v>
      </c>
      <c r="D440" s="14"/>
      <c r="E440" s="14"/>
      <c r="F440" s="14"/>
      <c r="G440" s="14"/>
      <c r="H440" s="14"/>
      <c r="I440" s="14"/>
      <c r="J440" s="14"/>
      <c r="K440" s="14"/>
      <c r="O440" s="6"/>
    </row>
    <row r="441" spans="1:15" ht="12.75">
      <c r="A441" s="4">
        <v>2004</v>
      </c>
      <c r="B441" s="4" t="s">
        <v>14</v>
      </c>
      <c r="D441" s="14"/>
      <c r="E441" s="14"/>
      <c r="F441" s="14"/>
      <c r="G441" s="14"/>
      <c r="H441" s="14"/>
      <c r="I441" s="14"/>
      <c r="J441" s="14">
        <v>460433</v>
      </c>
      <c r="K441" s="14">
        <v>0</v>
      </c>
      <c r="O441" s="6"/>
    </row>
    <row r="442" spans="1:15" ht="12.75">
      <c r="A442" s="4" t="s">
        <v>75</v>
      </c>
      <c r="D442" s="14">
        <v>3321344</v>
      </c>
      <c r="E442" s="14">
        <v>3184880</v>
      </c>
      <c r="F442" s="14">
        <v>33456</v>
      </c>
      <c r="G442" s="14">
        <v>0</v>
      </c>
      <c r="H442" s="14">
        <v>0</v>
      </c>
      <c r="I442" s="14">
        <v>2262608</v>
      </c>
      <c r="J442" s="14">
        <v>1519171</v>
      </c>
      <c r="K442" s="14">
        <v>0</v>
      </c>
      <c r="M442" s="6">
        <f>J441+D442-I442-J442</f>
        <v>-2</v>
      </c>
      <c r="N442" s="6"/>
      <c r="O442" s="6"/>
    </row>
    <row r="443" spans="1:15" ht="12.75">
      <c r="A443" s="4" t="s">
        <v>76</v>
      </c>
      <c r="D443" s="14">
        <v>3534450</v>
      </c>
      <c r="E443" s="14">
        <v>3264014</v>
      </c>
      <c r="F443" s="14">
        <v>129526</v>
      </c>
      <c r="G443" s="14">
        <v>0</v>
      </c>
      <c r="H443" s="14">
        <v>0</v>
      </c>
      <c r="I443" s="14">
        <v>2535507</v>
      </c>
      <c r="J443" s="14">
        <v>2516119</v>
      </c>
      <c r="K443" s="14">
        <v>25621</v>
      </c>
      <c r="M443" s="6">
        <f>J442+D443-I443-J443</f>
        <v>1995</v>
      </c>
      <c r="N443" s="6"/>
      <c r="O443" s="6"/>
    </row>
    <row r="444" spans="1:15" ht="12.75">
      <c r="A444" s="4" t="s">
        <v>77</v>
      </c>
      <c r="D444" s="14">
        <v>3049467</v>
      </c>
      <c r="E444" s="14">
        <v>2614184</v>
      </c>
      <c r="F444" s="14">
        <v>367025</v>
      </c>
      <c r="G444" s="14">
        <v>0</v>
      </c>
      <c r="H444" s="14">
        <v>0</v>
      </c>
      <c r="I444" s="14">
        <v>1912078</v>
      </c>
      <c r="J444" s="15">
        <v>3653507</v>
      </c>
      <c r="K444" s="15">
        <v>18988</v>
      </c>
      <c r="M444" s="6">
        <f>J443+D444-I444-J444</f>
        <v>1</v>
      </c>
      <c r="N444" s="6"/>
      <c r="O444" s="6"/>
    </row>
    <row r="445" spans="1:15" ht="12.75">
      <c r="A445" s="13" t="s">
        <v>188</v>
      </c>
      <c r="B445" s="4" t="s">
        <v>13</v>
      </c>
      <c r="D445" s="14"/>
      <c r="E445" s="14"/>
      <c r="F445" s="14"/>
      <c r="G445" s="14"/>
      <c r="H445" s="14"/>
      <c r="I445" s="14"/>
      <c r="J445" s="15"/>
      <c r="K445" s="15"/>
      <c r="M445" s="6"/>
      <c r="N445" s="6"/>
      <c r="O445" s="6"/>
    </row>
    <row r="446" spans="1:15" ht="12.75">
      <c r="A446" s="4" t="s">
        <v>77</v>
      </c>
      <c r="B446" s="4" t="s">
        <v>16</v>
      </c>
      <c r="D446" s="14">
        <v>514209</v>
      </c>
      <c r="E446" s="14">
        <v>239208</v>
      </c>
      <c r="F446" s="14">
        <v>0</v>
      </c>
      <c r="G446" s="14">
        <v>275000</v>
      </c>
      <c r="H446" s="14">
        <v>0</v>
      </c>
      <c r="I446" s="14">
        <v>156602</v>
      </c>
      <c r="J446" s="15">
        <v>357606</v>
      </c>
      <c r="K446" s="15">
        <v>308815</v>
      </c>
      <c r="M446" s="6"/>
      <c r="N446" s="6"/>
      <c r="O446" s="6"/>
    </row>
    <row r="447" spans="1:11" ht="12.75">
      <c r="A447" s="3" t="s">
        <v>119</v>
      </c>
      <c r="B447" s="4" t="s">
        <v>13</v>
      </c>
      <c r="E447" s="14"/>
      <c r="F447" s="14"/>
      <c r="G447" s="14"/>
      <c r="H447" s="14"/>
      <c r="I447" s="14"/>
      <c r="J447" s="14"/>
      <c r="K447" s="14"/>
    </row>
    <row r="448" spans="1:14" ht="12.75">
      <c r="A448" s="4" t="s">
        <v>77</v>
      </c>
      <c r="B448" s="4" t="s">
        <v>16</v>
      </c>
      <c r="D448" s="14">
        <v>33319</v>
      </c>
      <c r="E448" s="14">
        <v>24818</v>
      </c>
      <c r="F448" s="14">
        <v>0</v>
      </c>
      <c r="G448" s="14">
        <v>7990</v>
      </c>
      <c r="H448" s="14">
        <v>0</v>
      </c>
      <c r="I448" s="14">
        <v>30820</v>
      </c>
      <c r="J448" s="14">
        <v>2500</v>
      </c>
      <c r="K448" s="14">
        <v>0</v>
      </c>
      <c r="M448" s="6">
        <f>J447+D448-I448-J448</f>
        <v>-1</v>
      </c>
      <c r="N448" s="6"/>
    </row>
    <row r="449" spans="4:11" ht="12.75">
      <c r="D449" s="14"/>
      <c r="E449" s="14"/>
      <c r="F449" s="14"/>
      <c r="G449" s="14"/>
      <c r="H449" s="14"/>
      <c r="I449" s="14"/>
      <c r="J449" s="14"/>
      <c r="K449" s="14"/>
    </row>
    <row r="450" spans="4:11" ht="12.75">
      <c r="D450" s="14"/>
      <c r="E450" s="14"/>
      <c r="F450" s="14"/>
      <c r="G450" s="14"/>
      <c r="H450" s="14"/>
      <c r="I450" s="14"/>
      <c r="J450" s="14"/>
      <c r="K450" s="14"/>
    </row>
    <row r="451" spans="1:13" ht="12.75">
      <c r="A451" s="23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20" t="s">
        <v>189</v>
      </c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3" t="s">
        <v>190</v>
      </c>
      <c r="B453" s="4" t="s">
        <v>15</v>
      </c>
      <c r="D453" s="24"/>
      <c r="E453" s="24"/>
      <c r="F453" s="24"/>
      <c r="G453" s="24"/>
      <c r="H453" s="24"/>
      <c r="I453" s="24"/>
      <c r="J453" s="24"/>
      <c r="K453" s="24"/>
      <c r="L453" s="24"/>
      <c r="M453" s="24"/>
    </row>
    <row r="454" spans="1:11" ht="12.75">
      <c r="A454" s="4" t="s">
        <v>77</v>
      </c>
      <c r="B454" s="4" t="s">
        <v>20</v>
      </c>
      <c r="D454" s="14">
        <v>2907021</v>
      </c>
      <c r="E454" s="14">
        <v>2780973</v>
      </c>
      <c r="F454" s="14">
        <v>0</v>
      </c>
      <c r="G454" s="14">
        <v>114685</v>
      </c>
      <c r="H454" s="14">
        <v>0</v>
      </c>
      <c r="I454" s="14">
        <v>2356588</v>
      </c>
      <c r="J454" s="14">
        <v>550433</v>
      </c>
      <c r="K454" s="14">
        <v>359378</v>
      </c>
    </row>
    <row r="455" spans="1:11" ht="12.75">
      <c r="A455" s="3" t="s">
        <v>191</v>
      </c>
      <c r="B455" s="4" t="s">
        <v>15</v>
      </c>
      <c r="D455" s="14"/>
      <c r="E455" s="14"/>
      <c r="F455" s="14"/>
      <c r="G455" s="14"/>
      <c r="H455" s="14"/>
      <c r="I455" s="14"/>
      <c r="J455" s="14"/>
      <c r="K455" s="14"/>
    </row>
    <row r="456" spans="1:11" ht="12.75">
      <c r="A456" s="4" t="s">
        <v>77</v>
      </c>
      <c r="B456" s="4" t="s">
        <v>20</v>
      </c>
      <c r="D456" s="14">
        <v>3937937</v>
      </c>
      <c r="E456" s="14">
        <v>2198699</v>
      </c>
      <c r="F456" s="14">
        <v>376800</v>
      </c>
      <c r="G456" s="14">
        <v>90000</v>
      </c>
      <c r="H456" s="14">
        <v>1204636</v>
      </c>
      <c r="I456" s="14">
        <v>3928708</v>
      </c>
      <c r="J456" s="14">
        <v>9229</v>
      </c>
      <c r="K456" s="14">
        <v>90000</v>
      </c>
    </row>
    <row r="457" spans="1:11" ht="12.75">
      <c r="A457" s="3" t="s">
        <v>192</v>
      </c>
      <c r="B457" s="4" t="s">
        <v>15</v>
      </c>
      <c r="D457" s="14"/>
      <c r="E457" s="14"/>
      <c r="F457" s="14"/>
      <c r="G457" s="14"/>
      <c r="H457" s="14"/>
      <c r="I457" s="14"/>
      <c r="J457" s="14"/>
      <c r="K457" s="14"/>
    </row>
    <row r="458" spans="1:11" ht="12.75">
      <c r="A458" s="4" t="s">
        <v>77</v>
      </c>
      <c r="B458" s="4" t="s">
        <v>20</v>
      </c>
      <c r="D458" s="14">
        <v>5236955</v>
      </c>
      <c r="E458" s="14">
        <v>4828941</v>
      </c>
      <c r="F458" s="14">
        <v>407475</v>
      </c>
      <c r="G458" s="14">
        <v>0</v>
      </c>
      <c r="H458" s="14">
        <v>0</v>
      </c>
      <c r="I458" s="14">
        <v>4294566</v>
      </c>
      <c r="J458" s="14">
        <v>937383</v>
      </c>
      <c r="K458" s="14">
        <v>169092</v>
      </c>
    </row>
    <row r="459" spans="1:11" ht="12.75">
      <c r="A459" s="3" t="s">
        <v>193</v>
      </c>
      <c r="B459" s="4" t="s">
        <v>15</v>
      </c>
      <c r="D459" s="14"/>
      <c r="E459" s="14"/>
      <c r="F459" s="14"/>
      <c r="G459" s="14"/>
      <c r="H459" s="14"/>
      <c r="I459" s="14"/>
      <c r="J459" s="14"/>
      <c r="K459" s="14"/>
    </row>
    <row r="460" spans="1:11" ht="12.75">
      <c r="A460" s="4" t="s">
        <v>77</v>
      </c>
      <c r="B460" s="4" t="s">
        <v>20</v>
      </c>
      <c r="D460" s="14">
        <v>8385358</v>
      </c>
      <c r="E460" s="14">
        <v>622821</v>
      </c>
      <c r="F460" s="14">
        <v>0</v>
      </c>
      <c r="G460" s="14">
        <v>7760880</v>
      </c>
      <c r="H460" s="14">
        <v>0</v>
      </c>
      <c r="I460" s="14">
        <v>8274523</v>
      </c>
      <c r="J460" s="14">
        <v>110827</v>
      </c>
      <c r="K460" s="14">
        <v>7760880</v>
      </c>
    </row>
    <row r="461" spans="1:11" ht="12.75">
      <c r="A461" s="3" t="s">
        <v>194</v>
      </c>
      <c r="B461" s="4" t="s">
        <v>13</v>
      </c>
      <c r="D461" s="14"/>
      <c r="E461" s="14"/>
      <c r="F461" s="14"/>
      <c r="G461" s="14"/>
      <c r="H461" s="14"/>
      <c r="I461" s="14"/>
      <c r="J461" s="14"/>
      <c r="K461" s="14"/>
    </row>
    <row r="462" spans="1:11" ht="12.75">
      <c r="A462" s="4" t="s">
        <v>77</v>
      </c>
      <c r="B462" s="4" t="s">
        <v>20</v>
      </c>
      <c r="D462" s="14">
        <v>1220077</v>
      </c>
      <c r="E462" s="14">
        <v>1149928</v>
      </c>
      <c r="F462" s="14">
        <v>48826</v>
      </c>
      <c r="G462" s="14">
        <v>0</v>
      </c>
      <c r="H462" s="14">
        <v>0</v>
      </c>
      <c r="I462" s="14">
        <v>852927</v>
      </c>
      <c r="J462" s="14">
        <v>367150</v>
      </c>
      <c r="K462" s="14">
        <v>53981</v>
      </c>
    </row>
    <row r="463" spans="1:11" ht="12.75">
      <c r="A463" s="3" t="s">
        <v>195</v>
      </c>
      <c r="B463" s="4" t="s">
        <v>13</v>
      </c>
      <c r="D463" s="14"/>
      <c r="E463" s="14"/>
      <c r="F463" s="14"/>
      <c r="G463" s="14"/>
      <c r="H463" s="14"/>
      <c r="I463" s="14"/>
      <c r="J463" s="14"/>
      <c r="K463" s="14"/>
    </row>
    <row r="464" spans="1:11" ht="12.75">
      <c r="A464" s="4" t="s">
        <v>77</v>
      </c>
      <c r="B464" s="4" t="s">
        <v>20</v>
      </c>
      <c r="D464" s="14">
        <v>14695</v>
      </c>
      <c r="E464" s="14">
        <v>2400</v>
      </c>
      <c r="F464" s="14">
        <v>0</v>
      </c>
      <c r="G464" s="14">
        <v>10010</v>
      </c>
      <c r="H464" s="14">
        <v>0</v>
      </c>
      <c r="I464" s="14">
        <v>5250</v>
      </c>
      <c r="J464" s="14">
        <v>9446</v>
      </c>
      <c r="K464" s="14">
        <v>10000</v>
      </c>
    </row>
    <row r="465" spans="1:11" ht="12.75">
      <c r="A465" s="3" t="s">
        <v>196</v>
      </c>
      <c r="B465" s="4" t="s">
        <v>13</v>
      </c>
      <c r="D465" s="14"/>
      <c r="E465" s="14"/>
      <c r="F465" s="14"/>
      <c r="G465" s="14"/>
      <c r="H465" s="14"/>
      <c r="I465" s="14"/>
      <c r="J465" s="14"/>
      <c r="K465" s="14"/>
    </row>
    <row r="466" spans="1:11" ht="12.75">
      <c r="A466" s="4" t="s">
        <v>77</v>
      </c>
      <c r="B466" s="4" t="s">
        <v>20</v>
      </c>
      <c r="D466" s="14">
        <v>328521</v>
      </c>
      <c r="E466" s="14">
        <v>0</v>
      </c>
      <c r="F466" s="14">
        <v>0</v>
      </c>
      <c r="G466" s="14">
        <v>327987</v>
      </c>
      <c r="H466" s="14">
        <v>0</v>
      </c>
      <c r="I466" s="14">
        <v>325582</v>
      </c>
      <c r="J466" s="14">
        <v>2938</v>
      </c>
      <c r="K466" s="14">
        <v>480141</v>
      </c>
    </row>
    <row r="467" spans="4:11" ht="12.75">
      <c r="D467" s="14"/>
      <c r="E467" s="14"/>
      <c r="F467" s="14"/>
      <c r="G467" s="14"/>
      <c r="H467" s="14"/>
      <c r="I467" s="14"/>
      <c r="J467" s="14"/>
      <c r="K467" s="14"/>
    </row>
    <row r="468" spans="1:13" ht="12.75">
      <c r="A468" s="23" t="s">
        <v>197</v>
      </c>
      <c r="D468" s="28">
        <f>D9+D17+D25+D27+D29+D39+D41+D43+D45+D47+D49+D58+D60+D69+D71+D73+D75+D77+D79+D88+D90+D92+D94+D96+D103+D105+D118+D120+D122+D124+D132+D148+D163+D165+D167+D169+D171+D173+D178+D180+D182+D190+D203+D205+D218+D220+D224+D231+D244+D246+D248+D253+D266+D268+D270+D272+D274+D276+D278+D280+D282+D284+D292+D294+D296+D298+D321+D336+D342+D344+D356+D379+D381+D389+D399+D406+D408+D410+D412+D425+D435+D437+D446+D448+D462+D464+D466</f>
        <v>114820246</v>
      </c>
      <c r="E468" s="28">
        <f>E9+E17+E25+E27+E29+E39+E41+E43+E45+E47+E49+E58+E60+E69+E71+E73+E75+E77+E79+E88+E90+E92+E94+E96+E103+E105+E118+E120+E122+E124+E132+E148+E163+E165+E167+E169+E171+E173+E178+E180+E182+E190+E203+E205+E218+E220+E224+E231+E244+E246+E248+E253+E266+E268+E270+E272+E274+E276+E278+E280+E282+E284+E292+E294+E296+E298+E321+E336+E342+E344+E356+E379+E381+E389+E399+E406+E408+E410+E412+E425+E435+E437+E446+E448+E462+E464+E466</f>
        <v>73382868</v>
      </c>
      <c r="F468" s="28">
        <f>F9+F17+F25+F27+F29+F39+F41+F43+F45+F47+F49+F58+F60+F69+F71+F73+F75+F77+F79+F88+F90+F92+F94+F96+F103+F105+F118+F120+F122+F124+F132+F148+F163+F165+F167+F169+F171+F173+F178+F180+F182+F190+F203+F205+F218+F220+F224+F231+F244+F246+F248+F253+F266+F268+F270+F272+F274+F276+F278+F280+F282+F284+F292+F294+F296+F298+F321+F336+F342+F344+F356+F379+F381+F389+F399+F406+F408+F410+F412+F425+F435+F437+F446+F448+F462+F464+F466</f>
        <v>17385275</v>
      </c>
      <c r="G468" s="28">
        <f>G9+G17+G25+G27+G29+G39+G41+G43+G45+G47+G49+G58+G60+G69+G71+G73+G75+G77+G79+G88+G90+G92+G94+G96+G103+G105+G118+G120+G122+G124+G132+G148+G163+G165+G167+G169+G171+G173+G178+G180+G182+G190+G203+G205+G218+G220+G224+G231+G244+G246+G248+G253+G266+G268+G270+G272+G274+G276+G278+G280+G282+G284+G292+G294+G296+G298+G321+G336+G342+G344+G356+G379+G381+G389+G399+G406+G408+G410+G412+G425+G435+G437+G446+G448+G462+G464+G466</f>
        <v>16699378</v>
      </c>
      <c r="H468" s="28">
        <f>H9+H17+H25+H27+H29+H39+H41+H43+H45+H47+H49+H58+H60+H69+H71+H73+H75+H77+H79+H88+H90+H92+H94+H96+H103+H105+H118+H120+H122+H124+H132+H148+H163+H165+H167+H169+H171+H173+H178+H180+H182+H190+H203+H205+H218+H220+H224+H231+H244+H246+H248+H253+H266+H268+H270+H272+H274+H276+H278+H280+H282+H284+H292+H294+H296+H298+H321+H336+H342+H344+H356+H379+H381+H389+H399+H406+H408+H410+H412+H425+H435+H437+H446+H448+H462+H464+H466</f>
        <v>6085988</v>
      </c>
      <c r="I468" s="28">
        <f>I9+I17+I25+I27+I29+I39+I41+I43+I45+I47+I49+I58+I60+I69+I71+I73+I75+I77+I79+I88+I90+I92+I94+I96+I103+I105+I118+I120+I122+I124+I132+I148+I163+I165+I167+I169+I171+I173+I178+I180+I182+I190+I203+I205+I218+I220+I224+I231+I244+I246+I248+I253+I266+I268+I270+I272+I274+I276+I278+I280+I282+I284+I292+I294+I296+I298+I321+I336+I342+I344+I356+I379+I381+I389+I399+I406+I408+I410+I412+I425+I435+I437+I446+I448+I462+I464+I466</f>
        <v>44471571</v>
      </c>
      <c r="J468" s="28">
        <f>J9+J17+J25+J27+J29+J39+J41+J43+J45+J47+J49+J58+J60+J69+J71+J73+J75+J77+J79+J88+J90+J92+J94+J96+J103+J105+J118+J120+J122+J124+J132+J148+J163+J165+J167+J169+J171+J173+J178+J180+J182+J190+J203+J205+J218+J220+J224+J231+J244+J246+J248+J253+J266+J268+J270+J272+J274+J276+J278+J280+J282+J284+J292+J294+J296+J298+J321+J336+J342+J344+J356+J379+J381+J389+J399+J406+J408+J410+J412+J425+J435+J437+J446+J448+J462+J464+J466</f>
        <v>106449656</v>
      </c>
      <c r="K468" s="28">
        <f>K9+K17+K25+K27+K29+K39+K41+K43+K45+K47+K49+K58+K60+K69+K71+K73+K75+K77+K79+K88+K90+K92+K94+K96+K103+K105+K118+K120+K122+K124+K132+K148+K163+K165+K167+K169+K171+K173+K178+K180+K182+K190+K203+K205+K218+K220+K224+K231+K244+K246+K248+K253+K266+K268+K270+K272+K274+K276+K278+K280+K282+K284+K292+K294+K296+K298+K321+K336+K342+K344+K356+K379+K381+K389+K399+K406+K408+K410+K412+K425+K435+K437+K446+K448+K462+K464+K466</f>
        <v>16513045</v>
      </c>
      <c r="L468" s="28">
        <f>L26+L34+L42+L46+L75+L86+L88+L105+L107+L113+L122+L135+L137+L139+L141+L149+L165+L184+L207+L220+L222+L235+L237+L248+L270+L338+L353+L360+L373+L396+L405+L415+L422+L261+L428+L464+L398</f>
        <v>0</v>
      </c>
      <c r="M468" s="28">
        <f>M26+M34+M42+M46+M75+M86+M88+M105+M107+M113+M122+M135+M137+M139+M141+M149+M165+M184+M207+M220+M222+M235+M237+M248+M270+M338+M353+M360+M373+M396+M405+M415+M422+M261+M428+M464+M398</f>
        <v>2861</v>
      </c>
    </row>
    <row r="469" spans="1:13" ht="12.75">
      <c r="A469" s="23" t="s">
        <v>198</v>
      </c>
      <c r="D469" s="28">
        <f>D37+D56+D65+D67+D84+D86+D110+D112+D114+D140+D153+D155+D157+D159+D161+D192+D194+D196+D210+D212+D214+D216+D222+D233+D242+D255+D264+D290+D306+D311+D313+D323+D325+D327+D329+D346+D348+D363+D371+D373+D375+D377+D391+D414+D421+D423+D433+D444+D454+D456+D458+D460+D116</f>
        <v>120771091</v>
      </c>
      <c r="E469" s="28">
        <f>E37+E56+E65+E67+E84+E86+E110+E112+E114+E140+E153+E155+E157+E159+E161+E192+E194+E196+E210+E212+E214+E216+E222+E233+E242+E255+E264+E290+E306+E311+E313+E323+E325+E327+E329+E346+E348+E363+E371+E373+E375+E377+E391+E414+E421+E423+E433+E444+E454+E456+E458+E460+E116</f>
        <v>85752982</v>
      </c>
      <c r="F469" s="28">
        <f>F37+F56+F65+F67+F84+F86+F110+F112+F114+F140+F153+F155+F157+F159+F161+F192+F194+F196+F210+F212+F214+F216+F222+F233+F242+F255+F264+F290+F306+F311+F313+F323+F325+F327+F329+F346+F348+F363+F371+F373+F375+F377+F391+F414+F421+F423+F433+F444+F454+F456+F458+F460+F116</f>
        <v>18829408</v>
      </c>
      <c r="G469" s="28">
        <f>G37+G56+G65+G67+G84+G86+G110+G112+G114+G140+G153+G155+G157+G159+G161+G192+G194+G196+G210+G212+G214+G216+G222+G233+G242+G255+G264+G290+G306+G311+G313+G323+G325+G327+G329+G346+G348+G363+G371+G373+G375+G377+G391+G414+G421+G423+G433+G444+G454+G456+G458+G460+G116</f>
        <v>10162978</v>
      </c>
      <c r="H469" s="28">
        <f>H37+H56+H65+H67+H84+H86+H110+H112+H114+H140+H153+H155+H157+H159+H161+H192+H194+H196+H210+H212+H214+H216+H222+H233+H242+H255+H264+H290+H306+H311+H313+H323+H325+H327+H329+H346+H348+H363+H371+H373+H375+H377+H391+H414+H421+H423+H433+H444+H454+H456+H458+H460+H116</f>
        <v>3869906</v>
      </c>
      <c r="I469" s="28">
        <f>I37+I56+I65+I67+I84+I86+I110+I112+I114+I140+I153+I155+I157+I159+I161+I192+I194+I196+I210+I212+I214+I216+I222+I233+I242+I255+I264+I290+I306+I311+I313+I323+I325+I327+I329+I346+I348+I363+I371+I373+I375+I377+I391+I414+I421+I423+I433+I444+I454+I456+I458+I460+I116</f>
        <v>57683239</v>
      </c>
      <c r="J469" s="28">
        <f>J37+J56+J65+J67+J84+J86+J110+J112+J114+J140+J153+J155+J157+J159+J161+J192+J194+J196+J210+J212+J214+J216+J222+J233+J242+J255+J264+J290+J306+J311+J313+J323+J325+J327+J329+J346+J348+J363+J371+J373+J375+J377+J391+J414+J421+J423+J433+J444+J454+J456+J458+J460+J116</f>
        <v>96484183</v>
      </c>
      <c r="K469" s="28">
        <f>K37+K56+K65+K67+K84+K86+K110+K112+K114+K140+K153+K155+K157+K159+K161+K192+K194+K196+K210+K212+K214+K216+K222+K233+K242+K255+K264+K290+K306+K311+K313+K323+K325+K327+K329+K346+K348+K363+K371+K373+K375+K377+K391+K414+K421+K423+K433+K444+K454+K456+K458+K460+K116</f>
        <v>11568251</v>
      </c>
      <c r="L469" s="28" t="e">
        <f>L54+L73+L82+#REF!+L101+L103+L127+L129+L133+L157+L170+#REF!+L227+L229+L239+L259+L272+L281+L307+L323+L330+L328+#REF!+L362+L364+L380+L388+L394+L449+L460+L213+L344+L437</f>
        <v>#REF!</v>
      </c>
      <c r="M469" s="28" t="e">
        <f>M54+M73+M82+#REF!+M101+M103+M127+M129+M133+M157+M170+#REF!+M227+M229+M239+M259+M272+M281+M307+M323+M330+M328+#REF!+M362+M364+M380+M388+M394+M449+M460+M213+M344+M437</f>
        <v>#REF!</v>
      </c>
    </row>
    <row r="470" spans="1:13" ht="12.75">
      <c r="A470" s="29" t="s">
        <v>199</v>
      </c>
      <c r="D470" s="24">
        <f>SUM(D468:D469)</f>
        <v>235591337</v>
      </c>
      <c r="E470" s="24">
        <f aca="true" t="shared" si="0" ref="E470:K470">SUM(E468:E469)</f>
        <v>159135850</v>
      </c>
      <c r="F470" s="24">
        <f t="shared" si="0"/>
        <v>36214683</v>
      </c>
      <c r="G470" s="24">
        <f t="shared" si="0"/>
        <v>26862356</v>
      </c>
      <c r="H470" s="24">
        <f t="shared" si="0"/>
        <v>9955894</v>
      </c>
      <c r="I470" s="24">
        <f t="shared" si="0"/>
        <v>102154810</v>
      </c>
      <c r="J470" s="24">
        <f t="shared" si="0"/>
        <v>202933839</v>
      </c>
      <c r="K470" s="24">
        <f t="shared" si="0"/>
        <v>28081296</v>
      </c>
      <c r="L470" s="24" t="e">
        <f>L26+L34+L42+L46+L54+L73+L75+L82+L86+L88+#REF!+L105+L101+L107+L103+L113+L122+L127+L129+L133+L135+L137+L139+L141+L149+L157+L165+L170+L184+#REF!+L207+L220+L222+L227+L229+L235+L237+L239+L248+L259+L261+L270+L272+L281+L307+L323+L328+L330+L338+L344+#REF!+L353+L360+L362+L364+L373+L380+L388+L394+L396+L398+L213+L405+L415+L422+L428+L437+L449+L460+L464</f>
        <v>#REF!</v>
      </c>
      <c r="M470" s="24" t="e">
        <f>M26+M34+M42+M46+M54+M73+M75+M82+M86+M88+#REF!+M105+M101+M107+M103+M113+M122+M127+M129+M133+M135+M137+M139+M141+M149+M157+M165+M170+M184+#REF!+M207+M220+M222+M227+M229+M235+M237+M239+M248+M259+M261+M270+M272+M281+M307+M323+M328+M330+M338+M344+#REF!+M353+M360+M362+M364+M373+M380+M388+M394+M396+M398+M213+M405+M415+M422+M428+M437+M449+M460+M464</f>
        <v>#REF!</v>
      </c>
    </row>
    <row r="471" spans="4:11" ht="12.75">
      <c r="D471" s="14"/>
      <c r="E471" s="14"/>
      <c r="F471" s="14"/>
      <c r="G471" s="14"/>
      <c r="H471" s="14"/>
      <c r="I471" s="14"/>
      <c r="J471" s="14"/>
      <c r="K471" s="14"/>
    </row>
    <row r="472" spans="3:11" ht="12.75">
      <c r="C472" s="4"/>
      <c r="D472" s="30" t="s">
        <v>200</v>
      </c>
      <c r="E472" s="30"/>
      <c r="F472" s="30"/>
      <c r="G472" s="30"/>
      <c r="H472" s="30"/>
      <c r="I472" s="30"/>
      <c r="J472" s="30"/>
      <c r="K472" s="30"/>
    </row>
    <row r="473" spans="4:11" ht="12.75">
      <c r="D473" s="14"/>
      <c r="E473" s="14"/>
      <c r="F473" s="14"/>
      <c r="G473" s="14"/>
      <c r="H473" s="14"/>
      <c r="I473" s="14"/>
      <c r="J473" s="14"/>
      <c r="K473" s="14"/>
    </row>
    <row r="474" spans="4:11" ht="12.75">
      <c r="D474" s="14"/>
      <c r="E474" s="14"/>
      <c r="F474" s="14"/>
      <c r="G474" s="14"/>
      <c r="H474" s="14"/>
      <c r="I474" s="14"/>
      <c r="J474" s="14"/>
      <c r="K474" s="14"/>
    </row>
    <row r="475" spans="4:11" ht="12.75">
      <c r="D475" s="14"/>
      <c r="E475" s="14"/>
      <c r="F475" s="14"/>
      <c r="G475" s="14"/>
      <c r="H475" s="14"/>
      <c r="I475" s="14"/>
      <c r="J475" s="14"/>
      <c r="K475" s="14"/>
    </row>
    <row r="476" spans="4:11" ht="12.75">
      <c r="D476" s="14"/>
      <c r="E476" s="14"/>
      <c r="F476" s="14"/>
      <c r="G476" s="14"/>
      <c r="H476" s="14"/>
      <c r="I476" s="14"/>
      <c r="J476" s="14"/>
      <c r="K476" s="14"/>
    </row>
    <row r="477" spans="4:11" ht="12.75">
      <c r="D477" s="14"/>
      <c r="E477" s="14"/>
      <c r="F477" s="14"/>
      <c r="G477" s="14"/>
      <c r="H477" s="14"/>
      <c r="I477" s="14"/>
      <c r="J477" s="14"/>
      <c r="K477" s="14"/>
    </row>
    <row r="478" spans="4:11" ht="12.75">
      <c r="D478" s="14"/>
      <c r="E478" s="14"/>
      <c r="F478" s="14"/>
      <c r="G478" s="14"/>
      <c r="H478" s="14"/>
      <c r="I478" s="14"/>
      <c r="J478" s="14"/>
      <c r="K478" s="14"/>
    </row>
    <row r="479" spans="4:11" ht="12.75">
      <c r="D479" s="14"/>
      <c r="E479" s="14"/>
      <c r="F479" s="14"/>
      <c r="G479" s="14"/>
      <c r="H479" s="14"/>
      <c r="I479" s="14"/>
      <c r="J479" s="14"/>
      <c r="K479" s="14"/>
    </row>
    <row r="480" spans="4:11" ht="12.75">
      <c r="D480" s="14"/>
      <c r="E480" s="14"/>
      <c r="F480" s="14"/>
      <c r="G480" s="14"/>
      <c r="H480" s="14"/>
      <c r="I480" s="14"/>
      <c r="J480" s="14"/>
      <c r="K480" s="14"/>
    </row>
    <row r="481" spans="4:11" ht="12.75">
      <c r="D481" s="14"/>
      <c r="E481" s="14"/>
      <c r="F481" s="14"/>
      <c r="G481" s="14"/>
      <c r="H481" s="14"/>
      <c r="I481" s="14"/>
      <c r="J481" s="14"/>
      <c r="K481" s="14"/>
    </row>
    <row r="482" spans="4:11" ht="12.75">
      <c r="D482" s="14"/>
      <c r="E482" s="14"/>
      <c r="F482" s="14"/>
      <c r="G482" s="14"/>
      <c r="H482" s="14"/>
      <c r="I482" s="14"/>
      <c r="J482" s="14"/>
      <c r="K482" s="14"/>
    </row>
    <row r="483" spans="4:11" ht="12.75">
      <c r="D483" s="14"/>
      <c r="E483" s="14"/>
      <c r="F483" s="14"/>
      <c r="G483" s="14"/>
      <c r="H483" s="14"/>
      <c r="I483" s="14"/>
      <c r="J483" s="14"/>
      <c r="K483" s="14"/>
    </row>
    <row r="484" spans="4:11" ht="12.75">
      <c r="D484" s="14"/>
      <c r="E484" s="14"/>
      <c r="F484" s="14"/>
      <c r="G484" s="14"/>
      <c r="H484" s="14"/>
      <c r="I484" s="14"/>
      <c r="J484" s="14"/>
      <c r="K484" s="14"/>
    </row>
    <row r="485" spans="2:11" ht="12.75">
      <c r="B485" s="3"/>
      <c r="C485" s="8"/>
      <c r="D485" s="7"/>
      <c r="E485" s="7"/>
      <c r="F485" s="7"/>
      <c r="G485" s="7"/>
      <c r="H485" s="7"/>
      <c r="I485" s="7"/>
      <c r="J485" s="7"/>
      <c r="K485" s="7"/>
    </row>
    <row r="486" spans="2:22" ht="12.75">
      <c r="B486" s="3"/>
      <c r="C486" s="8"/>
      <c r="D486" s="25"/>
      <c r="E486" s="25"/>
      <c r="F486" s="25"/>
      <c r="G486" s="25"/>
      <c r="H486" s="25"/>
      <c r="I486" s="25"/>
      <c r="J486" s="25"/>
      <c r="K486" s="25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</row>
    <row r="487" spans="2:22" ht="12.75">
      <c r="B487" s="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</row>
    <row r="488" spans="4:22" ht="12.75">
      <c r="D488" s="1"/>
      <c r="E488" s="1"/>
      <c r="F488" s="1"/>
      <c r="G488" s="1"/>
      <c r="H488" s="1"/>
      <c r="I488" s="1"/>
      <c r="J488" s="1"/>
      <c r="K488" s="1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</row>
    <row r="489" spans="4:22" ht="12.75">
      <c r="D489" s="1"/>
      <c r="E489" s="1"/>
      <c r="F489" s="1"/>
      <c r="G489" s="1"/>
      <c r="H489" s="1"/>
      <c r="I489" s="1"/>
      <c r="J489" s="1"/>
      <c r="K489" s="1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</row>
    <row r="490" spans="4:22" ht="12.75">
      <c r="D490" s="1"/>
      <c r="E490" s="1"/>
      <c r="F490" s="1"/>
      <c r="G490" s="1"/>
      <c r="H490" s="1"/>
      <c r="I490" s="1"/>
      <c r="J490" s="1"/>
      <c r="K490" s="1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</row>
    <row r="491" spans="4:11" ht="12.75">
      <c r="D491" s="14"/>
      <c r="E491" s="14"/>
      <c r="F491" s="14"/>
      <c r="G491" s="14"/>
      <c r="H491" s="14"/>
      <c r="I491" s="14"/>
      <c r="J491" s="14"/>
      <c r="K491" s="14"/>
    </row>
    <row r="492" spans="4:11" ht="12.75">
      <c r="D492" s="14"/>
      <c r="E492" s="14"/>
      <c r="F492" s="14"/>
      <c r="G492" s="14"/>
      <c r="H492" s="14"/>
      <c r="I492" s="14"/>
      <c r="J492" s="14"/>
      <c r="K492" s="14"/>
    </row>
    <row r="493" spans="4:11" ht="12.75">
      <c r="D493" s="22"/>
      <c r="E493" s="22"/>
      <c r="F493" s="22"/>
      <c r="G493" s="22"/>
      <c r="H493" s="22"/>
      <c r="I493" s="22"/>
      <c r="J493" s="22"/>
      <c r="K493" s="22"/>
    </row>
    <row r="494" spans="4:11" ht="12.75">
      <c r="D494" s="22"/>
      <c r="E494" s="22"/>
      <c r="F494" s="22"/>
      <c r="G494" s="22"/>
      <c r="H494" s="22"/>
      <c r="I494" s="22"/>
      <c r="J494" s="22"/>
      <c r="K494" s="22"/>
    </row>
    <row r="495" spans="4:11" ht="12.75">
      <c r="D495" s="22"/>
      <c r="E495" s="22"/>
      <c r="F495" s="22"/>
      <c r="G495" s="22"/>
      <c r="H495" s="22"/>
      <c r="I495" s="22"/>
      <c r="J495" s="22"/>
      <c r="K495" s="22"/>
    </row>
    <row r="496" spans="4:11" ht="12.75">
      <c r="D496" s="22"/>
      <c r="E496" s="22"/>
      <c r="F496" s="22"/>
      <c r="G496" s="22"/>
      <c r="H496" s="22"/>
      <c r="I496" s="22"/>
      <c r="J496" s="22"/>
      <c r="K496" s="22"/>
    </row>
    <row r="497" spans="4:11" ht="12.75">
      <c r="D497" s="22"/>
      <c r="E497" s="22"/>
      <c r="F497" s="22"/>
      <c r="G497" s="22"/>
      <c r="H497" s="22"/>
      <c r="I497" s="22"/>
      <c r="J497" s="22"/>
      <c r="K497" s="22"/>
    </row>
    <row r="498" spans="4:11" ht="12.75">
      <c r="D498" s="22"/>
      <c r="E498" s="22"/>
      <c r="F498" s="22"/>
      <c r="G498" s="22"/>
      <c r="H498" s="22"/>
      <c r="I498" s="22"/>
      <c r="J498" s="22"/>
      <c r="K498" s="22"/>
    </row>
    <row r="499" spans="4:11" ht="12.75">
      <c r="D499" s="22"/>
      <c r="E499" s="22"/>
      <c r="F499" s="22"/>
      <c r="G499" s="22"/>
      <c r="H499" s="22"/>
      <c r="I499" s="22"/>
      <c r="J499" s="22"/>
      <c r="K499" s="22"/>
    </row>
    <row r="500" spans="4:11" ht="12.75">
      <c r="D500" s="22"/>
      <c r="E500" s="22"/>
      <c r="F500" s="22"/>
      <c r="G500" s="22"/>
      <c r="H500" s="22"/>
      <c r="I500" s="22"/>
      <c r="J500" s="22"/>
      <c r="K500" s="22"/>
    </row>
    <row r="501" spans="4:11" ht="12.75">
      <c r="D501" s="22"/>
      <c r="E501" s="22"/>
      <c r="F501" s="22"/>
      <c r="G501" s="22"/>
      <c r="H501" s="22"/>
      <c r="I501" s="22"/>
      <c r="J501" s="22"/>
      <c r="K501" s="22"/>
    </row>
    <row r="502" spans="4:11" ht="12.75">
      <c r="D502" s="22"/>
      <c r="E502" s="22"/>
      <c r="F502" s="22"/>
      <c r="G502" s="22"/>
      <c r="H502" s="22"/>
      <c r="I502" s="22"/>
      <c r="J502" s="22"/>
      <c r="K502" s="22"/>
    </row>
    <row r="503" spans="4:11" ht="12.75">
      <c r="D503" s="22"/>
      <c r="E503" s="22"/>
      <c r="F503" s="22"/>
      <c r="G503" s="22"/>
      <c r="H503" s="22"/>
      <c r="I503" s="22"/>
      <c r="J503" s="22"/>
      <c r="K503" s="22"/>
    </row>
    <row r="504" spans="4:11" ht="12.75">
      <c r="D504" s="22"/>
      <c r="E504" s="22"/>
      <c r="F504" s="22"/>
      <c r="G504" s="22"/>
      <c r="H504" s="22"/>
      <c r="I504" s="22"/>
      <c r="J504" s="22"/>
      <c r="K504" s="22"/>
    </row>
    <row r="505" spans="4:11" ht="12.75">
      <c r="D505" s="22"/>
      <c r="E505" s="22"/>
      <c r="F505" s="22"/>
      <c r="G505" s="22"/>
      <c r="H505" s="22"/>
      <c r="I505" s="22"/>
      <c r="J505" s="22"/>
      <c r="K505" s="22"/>
    </row>
    <row r="506" spans="4:11" ht="12.75">
      <c r="D506" s="22"/>
      <c r="E506" s="22"/>
      <c r="F506" s="22"/>
      <c r="G506" s="22"/>
      <c r="H506" s="22"/>
      <c r="I506" s="22"/>
      <c r="J506" s="22"/>
      <c r="K506" s="22"/>
    </row>
    <row r="507" spans="4:11" ht="12.75">
      <c r="D507" s="22"/>
      <c r="E507" s="22"/>
      <c r="F507" s="22"/>
      <c r="G507" s="22"/>
      <c r="H507" s="22"/>
      <c r="I507" s="22"/>
      <c r="J507" s="22"/>
      <c r="K507" s="22"/>
    </row>
    <row r="508" spans="4:11" ht="12.75">
      <c r="D508" s="22"/>
      <c r="E508" s="22"/>
      <c r="F508" s="22"/>
      <c r="G508" s="22"/>
      <c r="H508" s="22"/>
      <c r="I508" s="22"/>
      <c r="J508" s="22"/>
      <c r="K508" s="22"/>
    </row>
    <row r="509" spans="4:11" ht="12.75">
      <c r="D509" s="22"/>
      <c r="E509" s="22"/>
      <c r="F509" s="22"/>
      <c r="G509" s="22"/>
      <c r="H509" s="22"/>
      <c r="I509" s="22"/>
      <c r="J509" s="22"/>
      <c r="K509" s="22"/>
    </row>
    <row r="510" spans="4:11" ht="12.75">
      <c r="D510" s="22"/>
      <c r="E510" s="22"/>
      <c r="F510" s="22"/>
      <c r="G510" s="22"/>
      <c r="H510" s="22"/>
      <c r="I510" s="22"/>
      <c r="J510" s="22"/>
      <c r="K510" s="22"/>
    </row>
    <row r="511" spans="4:11" ht="12.75">
      <c r="D511" s="22"/>
      <c r="E511" s="22"/>
      <c r="F511" s="22"/>
      <c r="G511" s="22"/>
      <c r="H511" s="22"/>
      <c r="I511" s="22"/>
      <c r="J511" s="22"/>
      <c r="K511" s="22"/>
    </row>
    <row r="512" spans="4:11" ht="12.75">
      <c r="D512" s="22"/>
      <c r="E512" s="22"/>
      <c r="F512" s="22"/>
      <c r="G512" s="22"/>
      <c r="H512" s="22"/>
      <c r="I512" s="22"/>
      <c r="J512" s="22"/>
      <c r="K512" s="22"/>
    </row>
    <row r="513" spans="4:11" ht="12.75">
      <c r="D513" s="22"/>
      <c r="E513" s="22"/>
      <c r="F513" s="22"/>
      <c r="G513" s="22"/>
      <c r="H513" s="22"/>
      <c r="I513" s="22"/>
      <c r="J513" s="22"/>
      <c r="K513" s="22"/>
    </row>
    <row r="514" spans="4:11" ht="12.75">
      <c r="D514" s="22"/>
      <c r="E514" s="22"/>
      <c r="F514" s="22"/>
      <c r="G514" s="22"/>
      <c r="H514" s="22"/>
      <c r="I514" s="22"/>
      <c r="J514" s="22"/>
      <c r="K514" s="22"/>
    </row>
    <row r="515" spans="4:11" ht="12.75">
      <c r="D515" s="22"/>
      <c r="E515" s="22"/>
      <c r="F515" s="22"/>
      <c r="G515" s="22"/>
      <c r="H515" s="22"/>
      <c r="I515" s="22"/>
      <c r="J515" s="22"/>
      <c r="K515" s="22"/>
    </row>
    <row r="516" spans="4:11" ht="12.75">
      <c r="D516" s="22"/>
      <c r="E516" s="22"/>
      <c r="F516" s="22"/>
      <c r="G516" s="22"/>
      <c r="H516" s="22"/>
      <c r="I516" s="22"/>
      <c r="J516" s="22"/>
      <c r="K516" s="22"/>
    </row>
    <row r="517" spans="4:11" ht="12.75">
      <c r="D517" s="22"/>
      <c r="E517" s="22"/>
      <c r="F517" s="22"/>
      <c r="G517" s="22"/>
      <c r="H517" s="22"/>
      <c r="I517" s="22"/>
      <c r="J517" s="22"/>
      <c r="K517" s="22"/>
    </row>
    <row r="518" spans="4:11" ht="12.75">
      <c r="D518" s="22"/>
      <c r="E518" s="22"/>
      <c r="F518" s="22"/>
      <c r="G518" s="22"/>
      <c r="H518" s="22"/>
      <c r="I518" s="22"/>
      <c r="J518" s="22"/>
      <c r="K518" s="22"/>
    </row>
    <row r="519" spans="4:11" ht="12.75">
      <c r="D519" s="22"/>
      <c r="E519" s="22"/>
      <c r="F519" s="22"/>
      <c r="G519" s="22"/>
      <c r="H519" s="22"/>
      <c r="I519" s="22"/>
      <c r="J519" s="22"/>
      <c r="K519" s="22"/>
    </row>
    <row r="520" spans="4:11" ht="12.75">
      <c r="D520" s="22"/>
      <c r="E520" s="22"/>
      <c r="F520" s="22"/>
      <c r="G520" s="22"/>
      <c r="H520" s="22"/>
      <c r="I520" s="22"/>
      <c r="J520" s="22"/>
      <c r="K520" s="22"/>
    </row>
    <row r="521" spans="4:11" ht="12.75">
      <c r="D521" s="22"/>
      <c r="E521" s="22"/>
      <c r="F521" s="22"/>
      <c r="G521" s="22"/>
      <c r="H521" s="22"/>
      <c r="I521" s="22"/>
      <c r="J521" s="22"/>
      <c r="K521" s="22"/>
    </row>
    <row r="522" spans="4:11" ht="12.75">
      <c r="D522" s="22"/>
      <c r="E522" s="22"/>
      <c r="F522" s="22"/>
      <c r="G522" s="22"/>
      <c r="H522" s="22"/>
      <c r="I522" s="22"/>
      <c r="J522" s="22"/>
      <c r="K522" s="22"/>
    </row>
    <row r="523" spans="4:11" ht="12.75">
      <c r="D523" s="22"/>
      <c r="E523" s="22"/>
      <c r="F523" s="22"/>
      <c r="G523" s="22"/>
      <c r="H523" s="22"/>
      <c r="I523" s="22"/>
      <c r="J523" s="22"/>
      <c r="K523" s="22"/>
    </row>
    <row r="524" spans="4:11" ht="12.75">
      <c r="D524" s="22"/>
      <c r="E524" s="22"/>
      <c r="F524" s="22"/>
      <c r="G524" s="22"/>
      <c r="H524" s="22"/>
      <c r="I524" s="22"/>
      <c r="J524" s="22"/>
      <c r="K524" s="22"/>
    </row>
    <row r="525" spans="4:11" ht="12.75">
      <c r="D525" s="22"/>
      <c r="E525" s="22"/>
      <c r="F525" s="22"/>
      <c r="G525" s="22"/>
      <c r="H525" s="22"/>
      <c r="I525" s="22"/>
      <c r="J525" s="22"/>
      <c r="K525" s="22"/>
    </row>
    <row r="526" spans="4:11" ht="12.75">
      <c r="D526" s="22"/>
      <c r="E526" s="22"/>
      <c r="F526" s="22"/>
      <c r="G526" s="22"/>
      <c r="H526" s="22"/>
      <c r="I526" s="22"/>
      <c r="J526" s="22"/>
      <c r="K526" s="22"/>
    </row>
    <row r="527" spans="4:11" ht="12.75">
      <c r="D527" s="22"/>
      <c r="E527" s="22"/>
      <c r="F527" s="22"/>
      <c r="G527" s="22"/>
      <c r="H527" s="22"/>
      <c r="I527" s="22"/>
      <c r="J527" s="22"/>
      <c r="K527" s="22"/>
    </row>
    <row r="528" spans="4:11" ht="12.75">
      <c r="D528" s="22"/>
      <c r="E528" s="22"/>
      <c r="F528" s="22"/>
      <c r="G528" s="22"/>
      <c r="H528" s="22"/>
      <c r="I528" s="22"/>
      <c r="J528" s="22"/>
      <c r="K528" s="22"/>
    </row>
    <row r="529" spans="4:11" ht="12.75">
      <c r="D529" s="22"/>
      <c r="E529" s="22"/>
      <c r="F529" s="22"/>
      <c r="G529" s="22"/>
      <c r="H529" s="22"/>
      <c r="I529" s="22"/>
      <c r="J529" s="22"/>
      <c r="K529" s="22"/>
    </row>
    <row r="530" spans="4:11" ht="12.75">
      <c r="D530" s="22"/>
      <c r="E530" s="22"/>
      <c r="F530" s="22"/>
      <c r="G530" s="22"/>
      <c r="H530" s="22"/>
      <c r="I530" s="22"/>
      <c r="J530" s="22"/>
      <c r="K530" s="22"/>
    </row>
    <row r="531" spans="4:11" ht="12.75">
      <c r="D531" s="22"/>
      <c r="E531" s="22"/>
      <c r="F531" s="22"/>
      <c r="G531" s="22"/>
      <c r="H531" s="22"/>
      <c r="I531" s="22"/>
      <c r="J531" s="22"/>
      <c r="K531" s="22"/>
    </row>
    <row r="532" spans="4:11" ht="12.75">
      <c r="D532" s="22"/>
      <c r="E532" s="22"/>
      <c r="F532" s="22"/>
      <c r="G532" s="22"/>
      <c r="H532" s="22"/>
      <c r="I532" s="22"/>
      <c r="J532" s="22"/>
      <c r="K532" s="22"/>
    </row>
    <row r="533" spans="4:11" ht="12.75">
      <c r="D533" s="22"/>
      <c r="E533" s="22"/>
      <c r="F533" s="22"/>
      <c r="G533" s="22"/>
      <c r="H533" s="22"/>
      <c r="I533" s="22"/>
      <c r="J533" s="22"/>
      <c r="K533" s="22"/>
    </row>
    <row r="534" spans="4:11" ht="12.75">
      <c r="D534" s="22"/>
      <c r="E534" s="22"/>
      <c r="F534" s="22"/>
      <c r="G534" s="22"/>
      <c r="H534" s="22"/>
      <c r="I534" s="22"/>
      <c r="J534" s="22"/>
      <c r="K534" s="22"/>
    </row>
    <row r="535" spans="4:11" ht="12.75">
      <c r="D535" s="22"/>
      <c r="E535" s="22"/>
      <c r="F535" s="22"/>
      <c r="G535" s="22"/>
      <c r="H535" s="22"/>
      <c r="I535" s="22"/>
      <c r="J535" s="22"/>
      <c r="K535" s="22"/>
    </row>
    <row r="536" spans="4:11" ht="12.75">
      <c r="D536" s="22"/>
      <c r="E536" s="22"/>
      <c r="F536" s="22"/>
      <c r="G536" s="22"/>
      <c r="H536" s="22"/>
      <c r="I536" s="22"/>
      <c r="J536" s="22"/>
      <c r="K536" s="22"/>
    </row>
    <row r="537" spans="4:11" ht="12.75">
      <c r="D537" s="22"/>
      <c r="E537" s="22"/>
      <c r="F537" s="22"/>
      <c r="G537" s="22"/>
      <c r="H537" s="22"/>
      <c r="I537" s="22"/>
      <c r="J537" s="22"/>
      <c r="K537" s="22"/>
    </row>
    <row r="538" spans="4:11" ht="12.75">
      <c r="D538" s="22"/>
      <c r="E538" s="22"/>
      <c r="F538" s="22"/>
      <c r="G538" s="22"/>
      <c r="H538" s="22"/>
      <c r="I538" s="22"/>
      <c r="J538" s="22"/>
      <c r="K538" s="22"/>
    </row>
    <row r="539" spans="4:11" ht="12.75">
      <c r="D539" s="22"/>
      <c r="E539" s="22"/>
      <c r="F539" s="22"/>
      <c r="G539" s="22"/>
      <c r="H539" s="22"/>
      <c r="I539" s="22"/>
      <c r="J539" s="22"/>
      <c r="K539" s="22"/>
    </row>
    <row r="540" spans="4:11" ht="12.75">
      <c r="D540" s="22"/>
      <c r="E540" s="22"/>
      <c r="F540" s="22"/>
      <c r="G540" s="22"/>
      <c r="H540" s="22"/>
      <c r="I540" s="22"/>
      <c r="J540" s="22"/>
      <c r="K540" s="22"/>
    </row>
    <row r="541" spans="4:11" ht="12.75">
      <c r="D541" s="22"/>
      <c r="E541" s="22"/>
      <c r="F541" s="22"/>
      <c r="G541" s="22"/>
      <c r="H541" s="22"/>
      <c r="I541" s="22"/>
      <c r="J541" s="22"/>
      <c r="K541" s="22"/>
    </row>
    <row r="542" spans="4:11" ht="12.75">
      <c r="D542" s="22"/>
      <c r="E542" s="22"/>
      <c r="F542" s="22"/>
      <c r="G542" s="22"/>
      <c r="H542" s="22"/>
      <c r="I542" s="22"/>
      <c r="J542" s="22"/>
      <c r="K542" s="22"/>
    </row>
    <row r="543" spans="4:11" ht="12.75">
      <c r="D543" s="22"/>
      <c r="E543" s="22"/>
      <c r="F543" s="22"/>
      <c r="G543" s="22"/>
      <c r="H543" s="22"/>
      <c r="I543" s="22"/>
      <c r="J543" s="22"/>
      <c r="K543" s="22"/>
    </row>
    <row r="544" spans="4:11" ht="12.75">
      <c r="D544" s="22"/>
      <c r="E544" s="22"/>
      <c r="F544" s="22"/>
      <c r="G544" s="22"/>
      <c r="H544" s="22"/>
      <c r="I544" s="22"/>
      <c r="J544" s="22"/>
      <c r="K544" s="22"/>
    </row>
    <row r="545" spans="4:11" ht="12.75">
      <c r="D545" s="22"/>
      <c r="E545" s="22"/>
      <c r="F545" s="22"/>
      <c r="G545" s="22"/>
      <c r="H545" s="22"/>
      <c r="I545" s="22"/>
      <c r="J545" s="22"/>
      <c r="K545" s="22"/>
    </row>
    <row r="546" spans="4:11" ht="12.75">
      <c r="D546" s="22"/>
      <c r="E546" s="22"/>
      <c r="F546" s="22"/>
      <c r="G546" s="22"/>
      <c r="H546" s="22"/>
      <c r="I546" s="22"/>
      <c r="J546" s="22"/>
      <c r="K546" s="22"/>
    </row>
    <row r="547" spans="4:11" ht="12.75">
      <c r="D547" s="22"/>
      <c r="E547" s="22"/>
      <c r="F547" s="22"/>
      <c r="G547" s="22"/>
      <c r="H547" s="22"/>
      <c r="I547" s="22"/>
      <c r="J547" s="22"/>
      <c r="K547" s="22"/>
    </row>
    <row r="548" spans="4:11" ht="12.75">
      <c r="D548" s="22"/>
      <c r="E548" s="22"/>
      <c r="F548" s="22"/>
      <c r="G548" s="22"/>
      <c r="H548" s="22"/>
      <c r="I548" s="22"/>
      <c r="J548" s="22"/>
      <c r="K548" s="22"/>
    </row>
    <row r="549" spans="4:11" ht="12.75">
      <c r="D549" s="22"/>
      <c r="E549" s="22"/>
      <c r="F549" s="22"/>
      <c r="G549" s="22"/>
      <c r="H549" s="22"/>
      <c r="I549" s="22"/>
      <c r="J549" s="22"/>
      <c r="K549" s="22"/>
    </row>
    <row r="550" spans="4:11" ht="12.75">
      <c r="D550" s="22"/>
      <c r="E550" s="22"/>
      <c r="F550" s="22"/>
      <c r="G550" s="22"/>
      <c r="H550" s="22"/>
      <c r="I550" s="22"/>
      <c r="J550" s="22"/>
      <c r="K550" s="22"/>
    </row>
    <row r="551" spans="4:11" ht="12.75">
      <c r="D551" s="22"/>
      <c r="E551" s="22"/>
      <c r="F551" s="22"/>
      <c r="G551" s="22"/>
      <c r="H551" s="22"/>
      <c r="I551" s="22"/>
      <c r="J551" s="22"/>
      <c r="K551" s="22"/>
    </row>
    <row r="552" spans="4:11" ht="12.75">
      <c r="D552" s="22"/>
      <c r="E552" s="22"/>
      <c r="F552" s="22"/>
      <c r="G552" s="22"/>
      <c r="H552" s="22"/>
      <c r="I552" s="22"/>
      <c r="J552" s="22"/>
      <c r="K552" s="22"/>
    </row>
    <row r="553" spans="4:11" ht="12.75">
      <c r="D553" s="22"/>
      <c r="E553" s="22"/>
      <c r="F553" s="22"/>
      <c r="G553" s="22"/>
      <c r="H553" s="22"/>
      <c r="I553" s="22"/>
      <c r="J553" s="22"/>
      <c r="K553" s="22"/>
    </row>
    <row r="554" spans="4:11" ht="12.75">
      <c r="D554" s="22"/>
      <c r="E554" s="22"/>
      <c r="F554" s="22"/>
      <c r="G554" s="22"/>
      <c r="H554" s="22"/>
      <c r="I554" s="22"/>
      <c r="J554" s="22"/>
      <c r="K554" s="22"/>
    </row>
    <row r="555" spans="4:11" ht="12.75">
      <c r="D555" s="22"/>
      <c r="E555" s="22"/>
      <c r="F555" s="22"/>
      <c r="G555" s="22"/>
      <c r="H555" s="22"/>
      <c r="I555" s="22"/>
      <c r="J555" s="22"/>
      <c r="K555" s="22"/>
    </row>
    <row r="556" spans="4:11" ht="12.75">
      <c r="D556" s="22"/>
      <c r="E556" s="22"/>
      <c r="F556" s="22"/>
      <c r="G556" s="22"/>
      <c r="H556" s="22"/>
      <c r="I556" s="22"/>
      <c r="J556" s="22"/>
      <c r="K556" s="22"/>
    </row>
    <row r="557" spans="4:11" ht="12.75">
      <c r="D557" s="22"/>
      <c r="E557" s="22"/>
      <c r="F557" s="22"/>
      <c r="G557" s="22"/>
      <c r="H557" s="22"/>
      <c r="I557" s="22"/>
      <c r="J557" s="22"/>
      <c r="K557" s="22"/>
    </row>
    <row r="558" spans="4:11" ht="12.75">
      <c r="D558" s="22"/>
      <c r="E558" s="22"/>
      <c r="F558" s="22"/>
      <c r="G558" s="22"/>
      <c r="H558" s="22"/>
      <c r="I558" s="22"/>
      <c r="J558" s="22"/>
      <c r="K558" s="22"/>
    </row>
    <row r="559" spans="4:11" ht="12.75">
      <c r="D559" s="22"/>
      <c r="E559" s="22"/>
      <c r="F559" s="22"/>
      <c r="G559" s="22"/>
      <c r="H559" s="22"/>
      <c r="I559" s="22"/>
      <c r="J559" s="22"/>
      <c r="K559" s="22"/>
    </row>
    <row r="560" spans="4:11" ht="12.75">
      <c r="D560" s="22"/>
      <c r="E560" s="22"/>
      <c r="F560" s="22"/>
      <c r="G560" s="22"/>
      <c r="H560" s="22"/>
      <c r="I560" s="22"/>
      <c r="J560" s="22"/>
      <c r="K560" s="22"/>
    </row>
    <row r="561" spans="4:11" ht="12.75">
      <c r="D561" s="22"/>
      <c r="E561" s="22"/>
      <c r="F561" s="22"/>
      <c r="G561" s="22"/>
      <c r="H561" s="22"/>
      <c r="I561" s="22"/>
      <c r="J561" s="22"/>
      <c r="K561" s="22"/>
    </row>
    <row r="562" spans="4:11" ht="12.75">
      <c r="D562" s="22"/>
      <c r="E562" s="22"/>
      <c r="F562" s="22"/>
      <c r="G562" s="22"/>
      <c r="H562" s="22"/>
      <c r="I562" s="22"/>
      <c r="J562" s="22"/>
      <c r="K562" s="22"/>
    </row>
    <row r="563" spans="4:11" ht="12.75">
      <c r="D563" s="22"/>
      <c r="E563" s="22"/>
      <c r="F563" s="22"/>
      <c r="G563" s="22"/>
      <c r="H563" s="22"/>
      <c r="I563" s="22"/>
      <c r="J563" s="22"/>
      <c r="K563" s="22"/>
    </row>
    <row r="564" spans="4:11" ht="12.75">
      <c r="D564" s="22"/>
      <c r="E564" s="22"/>
      <c r="F564" s="22"/>
      <c r="G564" s="22"/>
      <c r="H564" s="22"/>
      <c r="I564" s="22"/>
      <c r="J564" s="22"/>
      <c r="K564" s="22"/>
    </row>
    <row r="565" spans="4:11" ht="12.75">
      <c r="D565" s="22"/>
      <c r="E565" s="22"/>
      <c r="F565" s="22"/>
      <c r="G565" s="22"/>
      <c r="H565" s="22"/>
      <c r="I565" s="22"/>
      <c r="J565" s="22"/>
      <c r="K565" s="22"/>
    </row>
    <row r="566" spans="4:11" ht="12.75">
      <c r="D566" s="22"/>
      <c r="E566" s="22"/>
      <c r="F566" s="22"/>
      <c r="G566" s="22"/>
      <c r="H566" s="22"/>
      <c r="I566" s="22"/>
      <c r="J566" s="22"/>
      <c r="K566" s="22"/>
    </row>
    <row r="567" spans="4:11" ht="12.75">
      <c r="D567" s="22"/>
      <c r="E567" s="22"/>
      <c r="F567" s="22"/>
      <c r="G567" s="22"/>
      <c r="H567" s="22"/>
      <c r="I567" s="22"/>
      <c r="J567" s="22"/>
      <c r="K567" s="22"/>
    </row>
    <row r="568" spans="4:11" ht="12.75">
      <c r="D568" s="22"/>
      <c r="E568" s="22"/>
      <c r="F568" s="22"/>
      <c r="G568" s="22"/>
      <c r="H568" s="22"/>
      <c r="I568" s="22"/>
      <c r="J568" s="22"/>
      <c r="K568" s="22"/>
    </row>
    <row r="569" spans="4:11" ht="12.75">
      <c r="D569" s="22"/>
      <c r="E569" s="22"/>
      <c r="F569" s="22"/>
      <c r="G569" s="22"/>
      <c r="H569" s="22"/>
      <c r="I569" s="22"/>
      <c r="J569" s="22"/>
      <c r="K569" s="22"/>
    </row>
  </sheetData>
  <sheetProtection/>
  <mergeCells count="1">
    <mergeCell ref="D472:K472"/>
  </mergeCells>
  <printOptions/>
  <pageMargins left="0.2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Senate Six Year 98</dc:title>
  <dc:subject>through 6/30/97</dc:subject>
  <dc:creator>Preferred Customer</dc:creator>
  <cp:keywords/>
  <dc:description/>
  <cp:lastModifiedBy> </cp:lastModifiedBy>
  <cp:lastPrinted>2010-03-11T16:40:05Z</cp:lastPrinted>
  <dcterms:created xsi:type="dcterms:W3CDTF">1998-07-29T15:25:02Z</dcterms:created>
  <dcterms:modified xsi:type="dcterms:W3CDTF">2010-03-11T16:40:44Z</dcterms:modified>
  <cp:category/>
  <cp:version/>
  <cp:contentType/>
  <cp:contentStatus/>
</cp:coreProperties>
</file>