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3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<sst xmlns="http://schemas.openxmlformats.org/spreadsheetml/2006/main" count="24" uniqueCount="23">
  <si>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Summary of PAC Financial Activity</t>
  </si>
  <si>
    <t>Through December 31 of the Off Election Year</t>
  </si>
  <si>
    <t>Contributions to</t>
  </si>
  <si>
    <t>Debts owed</t>
  </si>
  <si>
    <t>No.</t>
  </si>
  <si>
    <t>Receipts</t>
  </si>
  <si>
    <t>Disbursements</t>
  </si>
  <si>
    <t>Candidates</t>
  </si>
  <si>
    <t>Cash on Hand</t>
  </si>
  <si>
    <t>To</t>
  </si>
  <si>
    <t>By</t>
  </si>
  <si>
    <t>Corporate</t>
  </si>
  <si>
    <t>Labor</t>
  </si>
  <si>
    <t>Trade/Member/Health</t>
  </si>
  <si>
    <t>Cooperative</t>
  </si>
  <si>
    <t>Corp. w/o Stock</t>
  </si>
  <si>
    <t>Total</t>
  </si>
  <si>
    <t>Percentage Change</t>
  </si>
  <si>
    <t>from the Previous Cycle</t>
  </si>
  <si>
    <t>Rec.</t>
  </si>
  <si>
    <t>Disbs.</t>
  </si>
  <si>
    <t>Contribs.</t>
  </si>
  <si>
    <t>Nonconnected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</si>
</sst>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[$-409]h:mm:ss\ AM/PM"/>
    <numFmt numFmtId="168" formatCode="&quot;$&quot;#,##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R20" sqref="R20:W42"/>
    </sheetView>
  </sheetViews>
  <sheetFormatPr defaultColWidth="9.140625" defaultRowHeight="12.75"/>
  <cols>
    <col min="1" max="1" width="9.00390625" style="0" bestFit="1" customWidth="1"/>
    <col min="2" max="2" width="9.00390625" style="5" customWidth="1"/>
    <col min="3" max="4" width="14.140625" style="1" customWidth="1"/>
    <col min="5" max="5" width="15.28125" style="1" customWidth="1"/>
    <col min="6" max="6" width="13.7109375" style="1" customWidth="1"/>
    <col min="7" max="7" width="11.8515625" style="1" customWidth="1"/>
    <col min="8" max="8" width="12.421875" style="1" customWidth="1"/>
    <col min="9" max="9" width="4.00390625" style="0" customWidth="1"/>
    <col min="10" max="10" width="8.140625" style="0" customWidth="1"/>
    <col min="11" max="11" width="8.57421875" style="0" customWidth="1"/>
    <col min="12" max="12" width="9.57421875" style="0" customWidth="1"/>
  </cols>
  <sheetData>
    <row r="1" spans="2:8" ht="12.75">
      <c r="B1" s="3"/>
      <c r="C1" s="4"/>
      <c r="D1" s="4"/>
      <c r="E1" s="4" t="s">
        <v>0</v>
      </c>
      <c r="F1" s="4"/>
      <c r="G1" s="4"/>
      <c r="H1" s="4"/>
    </row>
    <row r="2" spans="2:8" ht="12.75">
      <c r="B2" s="3"/>
      <c r="C2" s="4"/>
      <c r="D2" s="4"/>
      <c r="E2" s="4" t="s">
        <v>1</v>
      </c>
      <c r="F2" s="4"/>
      <c r="G2" s="4"/>
      <c r="H2" s="4"/>
    </row>
    <row r="3" spans="2:11" ht="12.75">
      <c r="B3" s="3"/>
      <c r="C3" s="4"/>
      <c r="D3" s="4"/>
      <c r="E3" s="4"/>
      <c r="F3" s="4"/>
      <c r="G3" s="4"/>
      <c r="H3" s="4"/>
      <c r="K3" s="3" t="s">
        <v>17</v>
      </c>
    </row>
    <row r="4" spans="2:11" ht="12.75">
      <c r="B4" s="3"/>
      <c r="C4" s="4"/>
      <c r="D4" s="4"/>
      <c r="E4" s="4"/>
      <c r="F4" s="4"/>
      <c r="G4" s="4"/>
      <c r="H4" s="4"/>
      <c r="K4" s="3" t="s">
        <v>18</v>
      </c>
    </row>
    <row r="5" spans="2:8" ht="12.75">
      <c r="B5" s="3"/>
      <c r="C5" s="4"/>
      <c r="D5" s="4"/>
      <c r="E5" s="4" t="s">
        <v>2</v>
      </c>
      <c r="F5" s="4"/>
      <c r="G5" s="4" t="s">
        <v>3</v>
      </c>
      <c r="H5" s="4" t="s">
        <v>3</v>
      </c>
    </row>
    <row r="6" spans="2:12" ht="12.75"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J6" s="3" t="s">
        <v>19</v>
      </c>
      <c r="K6" s="3" t="s">
        <v>20</v>
      </c>
      <c r="L6" s="3" t="s">
        <v>21</v>
      </c>
    </row>
    <row r="8" ht="12.75">
      <c r="A8" s="2" t="s">
        <v>11</v>
      </c>
    </row>
    <row r="9" spans="1:12" ht="12.75">
      <c r="A9" s="8">
        <v>2009</v>
      </c>
      <c r="B9" s="5">
        <v>1650</v>
      </c>
      <c r="C9" s="1">
        <v>152553932</v>
      </c>
      <c r="D9" s="1">
        <v>131216467</v>
      </c>
      <c r="E9" s="1">
        <f>11794648+9756261+28991508+21571930+1200-10300</f>
        <v>72105247</v>
      </c>
      <c r="F9" s="1">
        <v>120753504</v>
      </c>
      <c r="G9" s="1">
        <v>10033</v>
      </c>
      <c r="H9" s="1">
        <v>177835</v>
      </c>
      <c r="J9" s="7">
        <f>(C9-C10)/C10</f>
        <v>-0.015374414446864899</v>
      </c>
      <c r="K9" s="7">
        <f>(D9-D10)/D10</f>
        <v>-0.026551691823339288</v>
      </c>
      <c r="L9" s="7">
        <f>(E9-E10)/E10</f>
        <v>0.012167885348842491</v>
      </c>
    </row>
    <row r="10" spans="1:12" ht="12.75">
      <c r="A10" s="8">
        <v>2007</v>
      </c>
      <c r="B10" s="5">
        <v>1637</v>
      </c>
      <c r="C10" s="1">
        <v>154935982</v>
      </c>
      <c r="D10" s="1">
        <v>134795516</v>
      </c>
      <c r="E10" s="1">
        <v>71238426</v>
      </c>
      <c r="F10" s="1">
        <v>106517677</v>
      </c>
      <c r="G10" s="1">
        <v>1087</v>
      </c>
      <c r="H10" s="1">
        <v>221807</v>
      </c>
      <c r="J10" s="7">
        <f aca="true" t="shared" si="0" ref="J10:J16">(C10-C11)/C11</f>
        <v>0.17692317549825176</v>
      </c>
      <c r="K10" s="7">
        <f aca="true" t="shared" si="1" ref="K10:K16">(D10-D11)/D11</f>
        <v>0.156023294404126</v>
      </c>
      <c r="L10" s="7">
        <f aca="true" t="shared" si="2" ref="L10:L16">(E10-E11)/E11</f>
        <v>0.31600859518169494</v>
      </c>
    </row>
    <row r="11" spans="1:13" ht="12.75">
      <c r="A11" s="8">
        <v>2005</v>
      </c>
      <c r="B11" s="5">
        <v>1693</v>
      </c>
      <c r="C11" s="1">
        <v>131644941</v>
      </c>
      <c r="D11" s="1">
        <v>116602768</v>
      </c>
      <c r="E11" s="1">
        <v>54132189</v>
      </c>
      <c r="F11" s="1">
        <v>98572653</v>
      </c>
      <c r="G11" s="1">
        <v>7282</v>
      </c>
      <c r="H11" s="1">
        <v>334697</v>
      </c>
      <c r="J11" s="7">
        <f t="shared" si="0"/>
        <v>0.18385676561427694</v>
      </c>
      <c r="K11" s="7">
        <f t="shared" si="1"/>
        <v>0.29345327731149673</v>
      </c>
      <c r="L11" s="7">
        <f t="shared" si="2"/>
        <v>0.27269810421262025</v>
      </c>
      <c r="M11" s="7"/>
    </row>
    <row r="12" spans="1:13" ht="12.75">
      <c r="A12">
        <v>2003</v>
      </c>
      <c r="B12" s="5">
        <v>1552</v>
      </c>
      <c r="C12" s="1">
        <v>111200058</v>
      </c>
      <c r="D12" s="1">
        <v>90148419</v>
      </c>
      <c r="E12" s="1">
        <v>42533409</v>
      </c>
      <c r="F12" s="1">
        <v>80636803</v>
      </c>
      <c r="G12" s="1">
        <v>8687</v>
      </c>
      <c r="H12" s="1">
        <v>325344</v>
      </c>
      <c r="J12" s="7">
        <f t="shared" si="0"/>
        <v>0.18433091398368814</v>
      </c>
      <c r="K12" s="7">
        <f t="shared" si="1"/>
        <v>0.2457032709024453</v>
      </c>
      <c r="L12" s="7">
        <f t="shared" si="2"/>
        <v>0.09870018660648969</v>
      </c>
      <c r="M12" s="7"/>
    </row>
    <row r="13" spans="1:13" ht="12.75">
      <c r="A13">
        <v>2001</v>
      </c>
      <c r="B13" s="5">
        <v>1575</v>
      </c>
      <c r="C13" s="1">
        <v>93892726</v>
      </c>
      <c r="D13" s="1">
        <v>72367490</v>
      </c>
      <c r="E13" s="1">
        <v>38712480</v>
      </c>
      <c r="F13" s="1">
        <v>68258006</v>
      </c>
      <c r="G13" s="1">
        <v>180150</v>
      </c>
      <c r="H13" s="1">
        <v>333545</v>
      </c>
      <c r="J13" s="7">
        <f t="shared" si="0"/>
        <v>0.18404110259992693</v>
      </c>
      <c r="K13" s="7">
        <f t="shared" si="1"/>
        <v>0.11329644974416754</v>
      </c>
      <c r="L13" s="7">
        <f t="shared" si="2"/>
        <v>0.06269081606543933</v>
      </c>
      <c r="M13" s="7"/>
    </row>
    <row r="14" spans="1:13" ht="12.75">
      <c r="A14">
        <v>1999</v>
      </c>
      <c r="B14" s="5">
        <v>1600</v>
      </c>
      <c r="C14" s="1">
        <v>79298536</v>
      </c>
      <c r="D14" s="1">
        <v>65002893</v>
      </c>
      <c r="E14" s="1">
        <v>36428733</v>
      </c>
      <c r="F14" s="1">
        <v>56364060</v>
      </c>
      <c r="G14" s="1">
        <v>74338</v>
      </c>
      <c r="H14" s="1">
        <v>228062</v>
      </c>
      <c r="J14" s="7">
        <f t="shared" si="0"/>
        <v>0.1344223292540918</v>
      </c>
      <c r="K14" s="7">
        <f t="shared" si="1"/>
        <v>0.1943330829448907</v>
      </c>
      <c r="L14" s="7">
        <f t="shared" si="2"/>
        <v>0.23385138716917248</v>
      </c>
      <c r="M14" s="7"/>
    </row>
    <row r="15" spans="1:13" ht="12.75">
      <c r="A15">
        <v>1997</v>
      </c>
      <c r="B15" s="5">
        <v>1638</v>
      </c>
      <c r="C15" s="1">
        <v>69902129</v>
      </c>
      <c r="D15" s="1">
        <v>54426101</v>
      </c>
      <c r="E15" s="1">
        <v>29524409</v>
      </c>
      <c r="F15" s="1">
        <v>49915054</v>
      </c>
      <c r="G15" s="1">
        <v>5000</v>
      </c>
      <c r="H15" s="1">
        <v>642344</v>
      </c>
      <c r="J15" s="7">
        <f t="shared" si="0"/>
        <v>0.12327503793790082</v>
      </c>
      <c r="K15" s="7">
        <f t="shared" si="1"/>
        <v>0.08132962090631887</v>
      </c>
      <c r="L15" s="7">
        <f t="shared" si="2"/>
        <v>0.019075015501295537</v>
      </c>
      <c r="M15" s="7"/>
    </row>
    <row r="16" spans="1:13" ht="12.75">
      <c r="A16">
        <v>1995</v>
      </c>
      <c r="B16" s="5">
        <v>1752</v>
      </c>
      <c r="C16" s="1">
        <v>62230644</v>
      </c>
      <c r="D16" s="1">
        <v>50332572</v>
      </c>
      <c r="E16" s="1">
        <v>28971772</v>
      </c>
      <c r="F16" s="1">
        <v>43264096</v>
      </c>
      <c r="G16" s="1">
        <v>26503</v>
      </c>
      <c r="H16" s="1">
        <v>318207</v>
      </c>
      <c r="J16" s="7">
        <f t="shared" si="0"/>
        <v>0.13607064559289295</v>
      </c>
      <c r="K16" s="7">
        <f t="shared" si="1"/>
        <v>0.16677302234081143</v>
      </c>
      <c r="L16" s="7">
        <f t="shared" si="2"/>
        <v>0.1915892516915255</v>
      </c>
      <c r="M16" s="7"/>
    </row>
    <row r="17" spans="1:12" ht="12.75">
      <c r="A17">
        <v>1993</v>
      </c>
      <c r="B17" s="5">
        <v>1782</v>
      </c>
      <c r="C17" s="1">
        <v>54777090</v>
      </c>
      <c r="D17" s="1">
        <v>43138272</v>
      </c>
      <c r="E17" s="1">
        <v>24313556</v>
      </c>
      <c r="F17" s="1">
        <v>44693219</v>
      </c>
      <c r="G17" s="1">
        <v>356</v>
      </c>
      <c r="H17" s="1">
        <v>76390</v>
      </c>
      <c r="J17" s="7"/>
      <c r="K17" s="7"/>
      <c r="L17" s="7"/>
    </row>
    <row r="19" ht="12.75">
      <c r="A19" s="2" t="s">
        <v>12</v>
      </c>
    </row>
    <row r="20" spans="1:12" ht="12.75">
      <c r="A20" s="8">
        <v>2009</v>
      </c>
      <c r="B20" s="5">
        <v>272</v>
      </c>
      <c r="C20" s="1">
        <v>128859774</v>
      </c>
      <c r="D20" s="1">
        <v>95719084</v>
      </c>
      <c r="E20" s="1">
        <f>3216160+173700+21318089+1612850-5300</f>
        <v>26315499</v>
      </c>
      <c r="F20" s="1">
        <v>111401055</v>
      </c>
      <c r="G20" s="1">
        <v>1400</v>
      </c>
      <c r="H20" s="1">
        <v>695162</v>
      </c>
      <c r="J20" s="7">
        <f aca="true" t="shared" si="3" ref="J20:L27">(C20-C21)/C21</f>
        <v>0.12356750450485006</v>
      </c>
      <c r="K20" s="7">
        <f t="shared" si="3"/>
        <v>0.22494200825635707</v>
      </c>
      <c r="L20" s="7">
        <f t="shared" si="3"/>
        <v>0.09177684214089915</v>
      </c>
    </row>
    <row r="21" spans="1:12" ht="12.75">
      <c r="A21" s="8">
        <v>2007</v>
      </c>
      <c r="B21" s="5">
        <v>273</v>
      </c>
      <c r="C21" s="1">
        <v>114688057</v>
      </c>
      <c r="D21" s="1">
        <v>78141727</v>
      </c>
      <c r="E21" s="1">
        <v>24103368</v>
      </c>
      <c r="F21" s="1">
        <v>115927428</v>
      </c>
      <c r="G21" s="1">
        <v>1400</v>
      </c>
      <c r="H21" s="1">
        <v>345850</v>
      </c>
      <c r="J21" s="7">
        <f t="shared" si="3"/>
        <v>0.13683298993172563</v>
      </c>
      <c r="K21" s="7">
        <f t="shared" si="3"/>
        <v>0.0659289202905221</v>
      </c>
      <c r="L21" s="7">
        <f t="shared" si="3"/>
        <v>0.22091744139769334</v>
      </c>
    </row>
    <row r="22" spans="1:12" ht="12.75">
      <c r="A22" s="8">
        <v>2005</v>
      </c>
      <c r="B22" s="5">
        <v>307</v>
      </c>
      <c r="C22" s="1">
        <v>100883822</v>
      </c>
      <c r="D22" s="1">
        <v>73308572</v>
      </c>
      <c r="E22" s="1">
        <v>19742013</v>
      </c>
      <c r="F22" s="1">
        <v>87815235</v>
      </c>
      <c r="G22" s="1">
        <v>799979</v>
      </c>
      <c r="H22" s="1">
        <v>1624068</v>
      </c>
      <c r="J22" s="7">
        <f t="shared" si="3"/>
        <v>0.14690410774951412</v>
      </c>
      <c r="K22" s="7">
        <f t="shared" si="3"/>
        <v>0.19773952038379647</v>
      </c>
      <c r="L22" s="7">
        <f t="shared" si="3"/>
        <v>0.0554161545604672</v>
      </c>
    </row>
    <row r="23" spans="1:13" ht="12.75">
      <c r="A23">
        <v>2003</v>
      </c>
      <c r="B23" s="5">
        <v>308</v>
      </c>
      <c r="C23" s="1">
        <v>87961863</v>
      </c>
      <c r="D23" s="1">
        <v>61205772</v>
      </c>
      <c r="E23" s="1">
        <v>18705430</v>
      </c>
      <c r="F23" s="1">
        <v>78598234</v>
      </c>
      <c r="G23" s="1">
        <v>751400</v>
      </c>
      <c r="H23" s="1">
        <v>79111</v>
      </c>
      <c r="J23" s="7">
        <f t="shared" si="3"/>
        <v>0.1257839573424459</v>
      </c>
      <c r="K23" s="7">
        <f t="shared" si="3"/>
        <v>0.02666438808923972</v>
      </c>
      <c r="L23" s="7">
        <f t="shared" si="3"/>
        <v>-0.07317654215939005</v>
      </c>
      <c r="M23" s="7"/>
    </row>
    <row r="24" spans="1:13" ht="12.75">
      <c r="A24">
        <v>2001</v>
      </c>
      <c r="B24" s="5">
        <v>318</v>
      </c>
      <c r="C24" s="1">
        <v>78133875</v>
      </c>
      <c r="D24" s="1">
        <v>59616144</v>
      </c>
      <c r="E24" s="1">
        <v>20182301</v>
      </c>
      <c r="F24" s="1">
        <v>62190618</v>
      </c>
      <c r="G24" s="1">
        <v>1400</v>
      </c>
      <c r="H24" s="1">
        <v>139680</v>
      </c>
      <c r="J24" s="7">
        <f t="shared" si="3"/>
        <v>0.278006529728453</v>
      </c>
      <c r="K24" s="7">
        <f t="shared" si="3"/>
        <v>0.26734948810288534</v>
      </c>
      <c r="L24" s="7">
        <f t="shared" si="3"/>
        <v>0.081340426360674</v>
      </c>
      <c r="M24" s="7"/>
    </row>
    <row r="25" spans="1:13" ht="12.75">
      <c r="A25">
        <v>1999</v>
      </c>
      <c r="B25" s="5">
        <v>326</v>
      </c>
      <c r="C25" s="1">
        <v>61137305</v>
      </c>
      <c r="D25" s="1">
        <v>47040019</v>
      </c>
      <c r="E25" s="1">
        <v>18664151</v>
      </c>
      <c r="F25" s="1">
        <v>50931454</v>
      </c>
      <c r="G25" s="1">
        <v>25493</v>
      </c>
      <c r="H25" s="1">
        <v>163132</v>
      </c>
      <c r="J25" s="7">
        <f t="shared" si="3"/>
        <v>0.18607793143236145</v>
      </c>
      <c r="K25" s="7">
        <f t="shared" si="3"/>
        <v>0.3251467710730155</v>
      </c>
      <c r="L25" s="7">
        <f t="shared" si="3"/>
        <v>0.3759262767798101</v>
      </c>
      <c r="M25" s="7"/>
    </row>
    <row r="26" spans="1:13" ht="12.75">
      <c r="A26">
        <v>1997</v>
      </c>
      <c r="B26" s="5">
        <v>332</v>
      </c>
      <c r="C26" s="1">
        <v>51545774</v>
      </c>
      <c r="D26" s="1">
        <v>35497969</v>
      </c>
      <c r="E26" s="1">
        <v>13564790</v>
      </c>
      <c r="F26" s="1">
        <v>45109907</v>
      </c>
      <c r="G26" s="1">
        <v>67449</v>
      </c>
      <c r="H26" s="1">
        <v>66833</v>
      </c>
      <c r="J26" s="7">
        <f t="shared" si="3"/>
        <v>0.08299936714455121</v>
      </c>
      <c r="K26" s="7">
        <f t="shared" si="3"/>
        <v>0.16549486689976584</v>
      </c>
      <c r="L26" s="7">
        <f t="shared" si="3"/>
        <v>0.21086519509826326</v>
      </c>
      <c r="M26" s="7"/>
    </row>
    <row r="27" spans="1:13" ht="12.75">
      <c r="A27">
        <v>1995</v>
      </c>
      <c r="B27" s="5">
        <v>343</v>
      </c>
      <c r="C27" s="1">
        <v>47595387</v>
      </c>
      <c r="D27" s="1">
        <v>30457422</v>
      </c>
      <c r="E27" s="1">
        <v>11202560</v>
      </c>
      <c r="F27" s="1">
        <v>42628662</v>
      </c>
      <c r="G27" s="1">
        <v>28053</v>
      </c>
      <c r="H27" s="1">
        <v>39960</v>
      </c>
      <c r="J27" s="7">
        <f t="shared" si="3"/>
        <v>0.10335522739816812</v>
      </c>
      <c r="K27" s="7">
        <f t="shared" si="3"/>
        <v>-0.033617014755277376</v>
      </c>
      <c r="L27" s="7">
        <f t="shared" si="3"/>
        <v>0.03291545776327355</v>
      </c>
      <c r="M27" s="7"/>
    </row>
    <row r="28" spans="1:12" ht="12.75">
      <c r="A28">
        <v>1993</v>
      </c>
      <c r="B28" s="5">
        <v>356</v>
      </c>
      <c r="C28" s="1">
        <v>43136957</v>
      </c>
      <c r="D28" s="1">
        <v>31516927</v>
      </c>
      <c r="E28" s="1">
        <v>10845573</v>
      </c>
      <c r="F28" s="1">
        <v>35286195</v>
      </c>
      <c r="G28" s="1">
        <v>123528</v>
      </c>
      <c r="H28" s="1">
        <v>36577</v>
      </c>
      <c r="J28" s="10"/>
      <c r="K28" s="10"/>
      <c r="L28" s="10"/>
    </row>
    <row r="30" ht="12.75">
      <c r="A30" s="2" t="s">
        <v>22</v>
      </c>
    </row>
    <row r="31" spans="1:12" ht="12.75">
      <c r="A31" s="8">
        <v>2009</v>
      </c>
      <c r="B31" s="5">
        <v>1570</v>
      </c>
      <c r="C31" s="1">
        <v>154944292</v>
      </c>
      <c r="D31" s="1">
        <v>146255949</v>
      </c>
      <c r="E31" s="1">
        <f>5487181+4177524+9022819+6024198+21800+15756</f>
        <v>24749278</v>
      </c>
      <c r="F31" s="1">
        <v>64237648</v>
      </c>
      <c r="G31" s="1">
        <v>29466</v>
      </c>
      <c r="H31" s="1">
        <v>4133915</v>
      </c>
      <c r="J31" s="7">
        <f aca="true" t="shared" si="4" ref="J31:J38">(C31-C32)/C32</f>
        <v>0.013775793709367651</v>
      </c>
      <c r="K31" s="7">
        <f aca="true" t="shared" si="5" ref="K31:K38">(D31-D32)/D32</f>
        <v>0.0413164310165537</v>
      </c>
      <c r="L31" s="7">
        <f aca="true" t="shared" si="6" ref="L31:L37">(E31-E32)/E32</f>
        <v>-0.015461602260263774</v>
      </c>
    </row>
    <row r="32" spans="1:12" ht="12.75">
      <c r="A32" s="8">
        <v>2007</v>
      </c>
      <c r="B32" s="5">
        <v>1497</v>
      </c>
      <c r="C32" s="1">
        <v>152838816</v>
      </c>
      <c r="D32" s="1">
        <v>140452935</v>
      </c>
      <c r="E32" s="1">
        <f>19456845+5681106</f>
        <v>25137951</v>
      </c>
      <c r="F32" s="1">
        <v>58981373</v>
      </c>
      <c r="G32" s="1">
        <v>41301</v>
      </c>
      <c r="H32" s="1">
        <v>5380876</v>
      </c>
      <c r="J32" s="7">
        <f t="shared" si="4"/>
        <v>0.07924755751795345</v>
      </c>
      <c r="K32" s="7">
        <f t="shared" si="5"/>
        <v>0.14537493809233076</v>
      </c>
      <c r="L32" s="7">
        <f t="shared" si="6"/>
        <v>0.33876974606676374</v>
      </c>
    </row>
    <row r="33" spans="1:12" ht="12.75">
      <c r="A33" s="8">
        <v>2005</v>
      </c>
      <c r="B33" s="5">
        <v>1553</v>
      </c>
      <c r="C33" s="1">
        <v>141616087</v>
      </c>
      <c r="D33" s="1">
        <v>122626164</v>
      </c>
      <c r="E33" s="1">
        <v>18776904</v>
      </c>
      <c r="F33" s="1">
        <v>63721129</v>
      </c>
      <c r="G33" s="1">
        <v>57185</v>
      </c>
      <c r="H33" s="1">
        <v>5425764</v>
      </c>
      <c r="J33" s="7">
        <f t="shared" si="4"/>
        <v>0.5219139689910219</v>
      </c>
      <c r="K33" s="7">
        <f t="shared" si="5"/>
        <v>0.6468525913921319</v>
      </c>
      <c r="L33" s="7">
        <f t="shared" si="6"/>
        <v>0.3702001792645774</v>
      </c>
    </row>
    <row r="34" spans="1:13" ht="12.75">
      <c r="A34">
        <v>2003</v>
      </c>
      <c r="B34" s="5">
        <v>1147</v>
      </c>
      <c r="C34" s="1">
        <v>93051309</v>
      </c>
      <c r="D34" s="1">
        <v>74460923</v>
      </c>
      <c r="E34" s="1">
        <v>13703767</v>
      </c>
      <c r="F34" s="1">
        <v>42179345</v>
      </c>
      <c r="G34" s="1">
        <v>103281</v>
      </c>
      <c r="H34" s="1">
        <v>7081439</v>
      </c>
      <c r="J34" s="7">
        <f t="shared" si="4"/>
        <v>0.2760621607554873</v>
      </c>
      <c r="K34" s="7">
        <f t="shared" si="5"/>
        <v>0.24807311197423645</v>
      </c>
      <c r="L34" s="7">
        <f t="shared" si="6"/>
        <v>0.10083335883833436</v>
      </c>
      <c r="M34" s="7"/>
    </row>
    <row r="35" spans="1:13" ht="12.75">
      <c r="A35">
        <v>2001</v>
      </c>
      <c r="B35" s="5">
        <v>1021</v>
      </c>
      <c r="C35" s="1">
        <v>72920671</v>
      </c>
      <c r="D35" s="1">
        <v>59660706</v>
      </c>
      <c r="E35" s="1">
        <v>12448539</v>
      </c>
      <c r="F35" s="1">
        <v>35495410</v>
      </c>
      <c r="G35" s="1">
        <v>97084</v>
      </c>
      <c r="H35" s="1">
        <v>7804890</v>
      </c>
      <c r="J35" s="7">
        <f t="shared" si="4"/>
        <v>0.17394217827732075</v>
      </c>
      <c r="K35" s="7">
        <f t="shared" si="5"/>
        <v>0.1932525188660571</v>
      </c>
      <c r="L35" s="7">
        <f t="shared" si="6"/>
        <v>0.17327773951741807</v>
      </c>
      <c r="M35" s="7"/>
    </row>
    <row r="36" spans="1:13" ht="12.75">
      <c r="A36">
        <v>1999</v>
      </c>
      <c r="B36" s="5">
        <v>951</v>
      </c>
      <c r="C36" s="1">
        <v>62116067</v>
      </c>
      <c r="D36" s="1">
        <v>49998391</v>
      </c>
      <c r="E36" s="1">
        <v>10610053</v>
      </c>
      <c r="F36" s="1">
        <v>27526552</v>
      </c>
      <c r="G36" s="1">
        <v>105181</v>
      </c>
      <c r="H36" s="1">
        <v>8796076</v>
      </c>
      <c r="J36" s="7">
        <f t="shared" si="4"/>
        <v>0.5158524967490812</v>
      </c>
      <c r="K36" s="7">
        <f t="shared" si="5"/>
        <v>0.5352896767239156</v>
      </c>
      <c r="L36" s="7">
        <f t="shared" si="6"/>
        <v>0.7653974836639152</v>
      </c>
      <c r="M36" s="7"/>
    </row>
    <row r="37" spans="1:13" ht="12.75">
      <c r="A37">
        <v>1997</v>
      </c>
      <c r="B37" s="5">
        <v>883</v>
      </c>
      <c r="C37" s="1">
        <v>40977646</v>
      </c>
      <c r="D37" s="1">
        <v>32566096</v>
      </c>
      <c r="E37" s="1">
        <v>6010008</v>
      </c>
      <c r="F37" s="1">
        <v>19271431</v>
      </c>
      <c r="G37" s="1">
        <v>158400</v>
      </c>
      <c r="H37" s="1">
        <v>8616496</v>
      </c>
      <c r="J37" s="7">
        <f t="shared" si="4"/>
        <v>0.28409099419766226</v>
      </c>
      <c r="K37" s="7">
        <f t="shared" si="5"/>
        <v>0.1749931483589905</v>
      </c>
      <c r="L37" s="7">
        <f t="shared" si="6"/>
        <v>-0.044167209126234806</v>
      </c>
      <c r="M37" s="7"/>
    </row>
    <row r="38" spans="1:13" ht="12.75">
      <c r="A38">
        <v>1995</v>
      </c>
      <c r="B38" s="5">
        <v>1125</v>
      </c>
      <c r="C38" s="1">
        <v>31911793</v>
      </c>
      <c r="D38" s="1">
        <v>27715988</v>
      </c>
      <c r="E38" s="1">
        <v>6287719</v>
      </c>
      <c r="F38" s="1">
        <v>15905789</v>
      </c>
      <c r="G38" s="1">
        <v>325029</v>
      </c>
      <c r="H38" s="1">
        <v>8986831</v>
      </c>
      <c r="J38" s="7">
        <f t="shared" si="4"/>
        <v>0.046124722334399584</v>
      </c>
      <c r="K38" s="7">
        <f t="shared" si="5"/>
        <v>0.0641061661746319</v>
      </c>
      <c r="L38" s="7">
        <f>(E38-E39)/E39</f>
        <v>0.5107932355342532</v>
      </c>
      <c r="M38" s="7"/>
    </row>
    <row r="39" spans="1:8" ht="12.75">
      <c r="A39">
        <v>1993</v>
      </c>
      <c r="B39" s="5">
        <v>1176</v>
      </c>
      <c r="C39" s="1">
        <v>30504769</v>
      </c>
      <c r="D39" s="1">
        <v>26046262</v>
      </c>
      <c r="E39" s="1">
        <v>4161866</v>
      </c>
      <c r="F39" s="1">
        <v>16041440</v>
      </c>
      <c r="G39" s="1">
        <v>349568</v>
      </c>
      <c r="H39" s="1">
        <v>9478296</v>
      </c>
    </row>
    <row r="41" ht="12.75">
      <c r="A41" s="2" t="s">
        <v>13</v>
      </c>
    </row>
    <row r="42" spans="1:12" ht="12.75">
      <c r="A42" s="8">
        <v>2009</v>
      </c>
      <c r="B42" s="5">
        <v>981</v>
      </c>
      <c r="C42" s="1">
        <v>107920309</v>
      </c>
      <c r="D42" s="1">
        <v>81533801</v>
      </c>
      <c r="E42" s="1">
        <f>6483668+4859628+20886849+13513060-500</f>
        <v>45742705</v>
      </c>
      <c r="F42" s="1">
        <v>98032288</v>
      </c>
      <c r="G42" s="1">
        <v>186298</v>
      </c>
      <c r="H42" s="1">
        <v>296950</v>
      </c>
      <c r="J42" s="7">
        <f aca="true" t="shared" si="7" ref="J42:J49">(C42-C43)/C43</f>
        <v>-0.11406232643989273</v>
      </c>
      <c r="K42" s="7">
        <f aca="true" t="shared" si="8" ref="K42:K49">(D42-D43)/D43</f>
        <v>-0.12302211743101753</v>
      </c>
      <c r="L42" s="7">
        <f aca="true" t="shared" si="9" ref="L42:L49">(E42-E43)/E43</f>
        <v>-0.0398023721986201</v>
      </c>
    </row>
    <row r="43" spans="1:12" ht="12.75">
      <c r="A43" s="8">
        <v>2007</v>
      </c>
      <c r="B43" s="5">
        <v>950</v>
      </c>
      <c r="C43" s="1">
        <v>121814787</v>
      </c>
      <c r="D43" s="1">
        <v>92971331</v>
      </c>
      <c r="E43" s="1">
        <v>47638844</v>
      </c>
      <c r="F43" s="1">
        <v>91499373</v>
      </c>
      <c r="G43" s="1">
        <v>49654</v>
      </c>
      <c r="H43" s="1">
        <v>172800</v>
      </c>
      <c r="J43" s="7">
        <f t="shared" si="7"/>
        <v>0.27099195328125275</v>
      </c>
      <c r="K43" s="7">
        <f t="shared" si="8"/>
        <v>0.2431980409929091</v>
      </c>
      <c r="L43" s="7">
        <f t="shared" si="9"/>
        <v>0.29841882872911313</v>
      </c>
    </row>
    <row r="44" spans="1:12" ht="12.75">
      <c r="A44" s="8">
        <v>2005</v>
      </c>
      <c r="B44" s="5">
        <v>955</v>
      </c>
      <c r="C44" s="1">
        <v>95842296</v>
      </c>
      <c r="D44" s="1">
        <v>74784007</v>
      </c>
      <c r="E44" s="1">
        <v>36689890</v>
      </c>
      <c r="F44" s="1">
        <v>74693801</v>
      </c>
      <c r="G44" s="1">
        <v>33530</v>
      </c>
      <c r="H44" s="1">
        <v>134284</v>
      </c>
      <c r="J44" s="7">
        <f t="shared" si="7"/>
        <v>0.23745454313050035</v>
      </c>
      <c r="K44" s="7">
        <f t="shared" si="8"/>
        <v>0.3174054373163264</v>
      </c>
      <c r="L44" s="7">
        <f t="shared" si="9"/>
        <v>0.27799902580583497</v>
      </c>
    </row>
    <row r="45" spans="1:13" ht="12.75">
      <c r="A45">
        <v>2003</v>
      </c>
      <c r="B45" s="5">
        <v>877</v>
      </c>
      <c r="C45" s="1">
        <v>77451165</v>
      </c>
      <c r="D45" s="1">
        <v>56766129</v>
      </c>
      <c r="E45" s="1">
        <v>28708856</v>
      </c>
      <c r="F45" s="1">
        <v>61332822</v>
      </c>
      <c r="G45" s="1">
        <v>86748</v>
      </c>
      <c r="H45" s="1">
        <v>143668</v>
      </c>
      <c r="J45" s="7">
        <f t="shared" si="7"/>
        <v>0.18167655059263277</v>
      </c>
      <c r="K45" s="7">
        <f t="shared" si="8"/>
        <v>0.14846843202975402</v>
      </c>
      <c r="L45" s="7">
        <f t="shared" si="9"/>
        <v>0.0975843770549464</v>
      </c>
      <c r="M45" s="7"/>
    </row>
    <row r="46" spans="1:13" ht="12.75">
      <c r="A46">
        <v>2001</v>
      </c>
      <c r="B46" s="5">
        <v>866</v>
      </c>
      <c r="C46" s="1">
        <v>65543456</v>
      </c>
      <c r="D46" s="1">
        <v>49427679</v>
      </c>
      <c r="E46" s="1">
        <v>26156400</v>
      </c>
      <c r="F46" s="1">
        <v>52664944</v>
      </c>
      <c r="G46" s="1">
        <v>52204</v>
      </c>
      <c r="H46" s="1">
        <v>121216</v>
      </c>
      <c r="J46" s="7">
        <f t="shared" si="7"/>
        <v>0.06254727429493881</v>
      </c>
      <c r="K46" s="7">
        <f t="shared" si="8"/>
        <v>0.08606873786602323</v>
      </c>
      <c r="L46" s="7">
        <f t="shared" si="9"/>
        <v>0.04519362339343797</v>
      </c>
      <c r="M46" s="7"/>
    </row>
    <row r="47" spans="1:13" ht="12.75">
      <c r="A47">
        <v>1999</v>
      </c>
      <c r="B47" s="5">
        <v>832</v>
      </c>
      <c r="C47" s="1">
        <v>61685214</v>
      </c>
      <c r="D47" s="1">
        <v>45510636</v>
      </c>
      <c r="E47" s="1">
        <v>25025411</v>
      </c>
      <c r="F47" s="1">
        <v>46016949</v>
      </c>
      <c r="G47" s="1">
        <v>47997</v>
      </c>
      <c r="H47" s="1">
        <v>345380</v>
      </c>
      <c r="J47" s="7">
        <f t="shared" si="7"/>
        <v>0.10557663754133083</v>
      </c>
      <c r="K47" s="7">
        <f t="shared" si="8"/>
        <v>0.18018857495400997</v>
      </c>
      <c r="L47" s="7">
        <f t="shared" si="9"/>
        <v>0.30186546844642065</v>
      </c>
      <c r="M47" s="7"/>
    </row>
    <row r="48" spans="1:13" ht="12.75">
      <c r="A48">
        <v>1997</v>
      </c>
      <c r="B48" s="5">
        <v>825</v>
      </c>
      <c r="C48" s="1">
        <v>55794607</v>
      </c>
      <c r="D48" s="1">
        <v>38562173</v>
      </c>
      <c r="E48" s="1">
        <v>19222732</v>
      </c>
      <c r="F48" s="1">
        <v>42222637</v>
      </c>
      <c r="G48" s="1">
        <v>68124</v>
      </c>
      <c r="H48" s="1">
        <v>177930</v>
      </c>
      <c r="J48" s="7">
        <f t="shared" si="7"/>
        <v>0.24073322857982798</v>
      </c>
      <c r="K48" s="7">
        <f t="shared" si="8"/>
        <v>0.0995776873015486</v>
      </c>
      <c r="L48" s="7">
        <f t="shared" si="9"/>
        <v>0.045987868047522674</v>
      </c>
      <c r="M48" s="7"/>
    </row>
    <row r="49" spans="1:13" ht="12.75">
      <c r="A49">
        <v>1995</v>
      </c>
      <c r="B49" s="5">
        <v>838</v>
      </c>
      <c r="C49" s="1">
        <v>44969060</v>
      </c>
      <c r="D49" s="1">
        <v>35069985</v>
      </c>
      <c r="E49" s="1">
        <v>18377586</v>
      </c>
      <c r="F49" s="1">
        <v>34438124</v>
      </c>
      <c r="G49" s="1">
        <v>107493</v>
      </c>
      <c r="H49" s="1">
        <v>277752</v>
      </c>
      <c r="J49" s="7">
        <f t="shared" si="7"/>
        <v>0.07749536442076668</v>
      </c>
      <c r="K49" s="7">
        <f t="shared" si="8"/>
        <v>0.1330432414006359</v>
      </c>
      <c r="L49" s="7">
        <f t="shared" si="9"/>
        <v>0.2282784705964443</v>
      </c>
      <c r="M49" s="7"/>
    </row>
    <row r="50" spans="1:8" ht="12.75">
      <c r="A50">
        <v>1993</v>
      </c>
      <c r="B50" s="5">
        <v>787</v>
      </c>
      <c r="C50" s="1">
        <v>41734806</v>
      </c>
      <c r="D50" s="1">
        <v>30952027</v>
      </c>
      <c r="E50" s="1">
        <v>14962068</v>
      </c>
      <c r="F50" s="1">
        <v>33266755</v>
      </c>
      <c r="G50" s="1">
        <v>85591</v>
      </c>
      <c r="H50" s="1">
        <v>201888</v>
      </c>
    </row>
    <row r="52" ht="12.75">
      <c r="A52" s="2" t="s">
        <v>14</v>
      </c>
    </row>
    <row r="53" spans="1:12" ht="12.75">
      <c r="A53" s="8">
        <v>2009</v>
      </c>
      <c r="B53" s="5">
        <v>45</v>
      </c>
      <c r="C53" s="1">
        <v>5025622</v>
      </c>
      <c r="D53" s="1">
        <v>4271804</v>
      </c>
      <c r="E53" s="1">
        <f>378100+131516+1444300+1001119</f>
        <v>2955035</v>
      </c>
      <c r="F53" s="1">
        <v>4771883</v>
      </c>
      <c r="G53" s="1">
        <v>0</v>
      </c>
      <c r="H53" s="1">
        <v>0</v>
      </c>
      <c r="J53" s="7">
        <f aca="true" t="shared" si="10" ref="J53:J60">(C53-C54)/C54</f>
        <v>-0.13208423042841755</v>
      </c>
      <c r="K53" s="7">
        <f aca="true" t="shared" si="11" ref="K53:K60">(D53-D54)/D54</f>
        <v>-0.14692222896763268</v>
      </c>
      <c r="L53" s="7">
        <f aca="true" t="shared" si="12" ref="L53:L60">(E53-E54)/E54</f>
        <v>0.01760522274959529</v>
      </c>
    </row>
    <row r="54" spans="1:12" ht="12.75">
      <c r="A54" s="8">
        <v>2007</v>
      </c>
      <c r="B54" s="5">
        <v>46</v>
      </c>
      <c r="C54" s="1">
        <v>5790449</v>
      </c>
      <c r="D54" s="1">
        <v>5007520</v>
      </c>
      <c r="E54" s="1">
        <v>2903911</v>
      </c>
      <c r="F54" s="1">
        <v>4459072</v>
      </c>
      <c r="G54" s="1">
        <v>0</v>
      </c>
      <c r="H54" s="1">
        <v>3100</v>
      </c>
      <c r="J54" s="7">
        <f t="shared" si="10"/>
        <v>1.155276966975082</v>
      </c>
      <c r="K54" s="7">
        <f t="shared" si="11"/>
        <v>1.6409772552510804</v>
      </c>
      <c r="L54" s="7">
        <f t="shared" si="12"/>
        <v>1.1744096192120668</v>
      </c>
    </row>
    <row r="55" spans="1:12" ht="12.75">
      <c r="A55" s="8">
        <v>2005</v>
      </c>
      <c r="B55" s="5">
        <v>38</v>
      </c>
      <c r="C55" s="1">
        <v>2686638</v>
      </c>
      <c r="D55" s="1">
        <v>1896086</v>
      </c>
      <c r="E55" s="1">
        <v>1335494</v>
      </c>
      <c r="F55" s="1">
        <v>3169682</v>
      </c>
      <c r="G55" s="1">
        <v>0</v>
      </c>
      <c r="H55" s="1">
        <v>0</v>
      </c>
      <c r="J55" s="7">
        <f t="shared" si="10"/>
        <v>0.46804562428486657</v>
      </c>
      <c r="K55" s="7">
        <f t="shared" si="11"/>
        <v>0.23920791017980117</v>
      </c>
      <c r="L55" s="7">
        <f t="shared" si="12"/>
        <v>0.27136507428784673</v>
      </c>
    </row>
    <row r="56" spans="1:12" ht="12.75">
      <c r="A56">
        <v>2003</v>
      </c>
      <c r="B56" s="5">
        <v>36</v>
      </c>
      <c r="C56" s="1">
        <v>1830078</v>
      </c>
      <c r="D56" s="1">
        <v>1530079</v>
      </c>
      <c r="E56" s="1">
        <v>1050441</v>
      </c>
      <c r="F56" s="1">
        <v>2462983</v>
      </c>
      <c r="G56" s="1">
        <v>0</v>
      </c>
      <c r="H56" s="1">
        <v>0</v>
      </c>
      <c r="J56" s="7">
        <f t="shared" si="10"/>
        <v>0.011615392481751623</v>
      </c>
      <c r="K56" s="7">
        <f t="shared" si="11"/>
        <v>0.012637460092231288</v>
      </c>
      <c r="L56" s="7">
        <f t="shared" si="12"/>
        <v>0.06903798478329011</v>
      </c>
    </row>
    <row r="57" spans="1:12" ht="12.75">
      <c r="A57">
        <v>2001</v>
      </c>
      <c r="B57" s="5">
        <v>39</v>
      </c>
      <c r="C57" s="1">
        <v>1809065</v>
      </c>
      <c r="D57" s="1">
        <v>1510984</v>
      </c>
      <c r="E57" s="1">
        <v>982604</v>
      </c>
      <c r="F57" s="1">
        <v>2459937</v>
      </c>
      <c r="G57" s="1">
        <v>0</v>
      </c>
      <c r="H57" s="1">
        <v>101</v>
      </c>
      <c r="J57" s="7">
        <f t="shared" si="10"/>
        <v>0.04069135319530814</v>
      </c>
      <c r="K57" s="7">
        <f t="shared" si="11"/>
        <v>0.133771439462267</v>
      </c>
      <c r="L57" s="7">
        <f t="shared" si="12"/>
        <v>0.12073453093812375</v>
      </c>
    </row>
    <row r="58" spans="1:12" ht="12.75">
      <c r="A58">
        <v>1999</v>
      </c>
      <c r="B58" s="5">
        <v>39</v>
      </c>
      <c r="C58" s="1">
        <v>1738330</v>
      </c>
      <c r="D58" s="1">
        <v>1332706</v>
      </c>
      <c r="E58" s="1">
        <v>876750</v>
      </c>
      <c r="F58" s="1">
        <v>2269506</v>
      </c>
      <c r="G58" s="1">
        <v>0</v>
      </c>
      <c r="H58" s="1">
        <v>0</v>
      </c>
      <c r="J58" s="7">
        <f t="shared" si="10"/>
        <v>-0.11744218515979997</v>
      </c>
      <c r="K58" s="7">
        <f t="shared" si="11"/>
        <v>-0.2170519409410609</v>
      </c>
      <c r="L58" s="7">
        <f t="shared" si="12"/>
        <v>-0.15455268677225717</v>
      </c>
    </row>
    <row r="59" spans="1:12" ht="12.75">
      <c r="A59">
        <v>1997</v>
      </c>
      <c r="B59" s="5">
        <v>42</v>
      </c>
      <c r="C59" s="1">
        <v>1969650</v>
      </c>
      <c r="D59" s="1">
        <v>1702164</v>
      </c>
      <c r="E59" s="1">
        <v>1037025</v>
      </c>
      <c r="F59" s="1">
        <v>2007024</v>
      </c>
      <c r="G59" s="1">
        <v>0</v>
      </c>
      <c r="H59" s="1">
        <v>0</v>
      </c>
      <c r="J59" s="7">
        <f t="shared" si="10"/>
        <v>-0.04042805487973014</v>
      </c>
      <c r="K59" s="7">
        <f t="shared" si="11"/>
        <v>-0.0872322421572276</v>
      </c>
      <c r="L59" s="7">
        <f t="shared" si="12"/>
        <v>-0.19530494646617802</v>
      </c>
    </row>
    <row r="60" spans="1:12" ht="12.75">
      <c r="A60">
        <v>1995</v>
      </c>
      <c r="B60" s="5">
        <v>45</v>
      </c>
      <c r="C60" s="1">
        <v>2052634</v>
      </c>
      <c r="D60" s="1">
        <v>1864838</v>
      </c>
      <c r="E60" s="1">
        <v>1288718</v>
      </c>
      <c r="F60" s="1">
        <v>2218350</v>
      </c>
      <c r="G60" s="1">
        <v>0</v>
      </c>
      <c r="H60" s="1">
        <v>0</v>
      </c>
      <c r="J60" s="7">
        <f t="shared" si="10"/>
        <v>-0.0651756603573369</v>
      </c>
      <c r="K60" s="7">
        <f t="shared" si="11"/>
        <v>0.056649851347898045</v>
      </c>
      <c r="L60" s="7">
        <f t="shared" si="12"/>
        <v>0.25070652722459025</v>
      </c>
    </row>
    <row r="61" spans="1:8" ht="12.75">
      <c r="A61">
        <v>1993</v>
      </c>
      <c r="B61" s="5">
        <v>56</v>
      </c>
      <c r="C61" s="1">
        <v>2195743</v>
      </c>
      <c r="D61" s="1">
        <v>1764859</v>
      </c>
      <c r="E61" s="1">
        <v>1030392</v>
      </c>
      <c r="F61" s="1">
        <v>2582720</v>
      </c>
      <c r="G61" s="1">
        <v>0</v>
      </c>
      <c r="H61" s="1">
        <v>5141</v>
      </c>
    </row>
    <row r="63" ht="12.75">
      <c r="A63" s="2" t="s">
        <v>15</v>
      </c>
    </row>
    <row r="64" spans="1:12" ht="12.75">
      <c r="A64" s="8">
        <v>2009</v>
      </c>
      <c r="B64" s="5">
        <v>100</v>
      </c>
      <c r="C64" s="1">
        <v>6436315</v>
      </c>
      <c r="D64" s="1">
        <v>5626327</v>
      </c>
      <c r="E64" s="1">
        <f>404995+251030+1087991+764634-2000</f>
        <v>2506650</v>
      </c>
      <c r="F64" s="1">
        <v>4344026</v>
      </c>
      <c r="G64" s="1">
        <v>0</v>
      </c>
      <c r="H64" s="1">
        <v>448563</v>
      </c>
      <c r="J64" s="7">
        <f aca="true" t="shared" si="13" ref="J64:J71">(C64-C65)/C65</f>
        <v>0.0731391217763218</v>
      </c>
      <c r="K64" s="7">
        <f aca="true" t="shared" si="14" ref="K64:K71">(D64-D65)/D65</f>
        <v>0.11200342475567883</v>
      </c>
      <c r="L64" s="7">
        <f aca="true" t="shared" si="15" ref="L64:L71">(E64-E65)/E65</f>
        <v>0.10331061408006831</v>
      </c>
    </row>
    <row r="65" spans="1:12" ht="12.75">
      <c r="A65" s="8">
        <v>2007</v>
      </c>
      <c r="B65" s="5">
        <v>96</v>
      </c>
      <c r="C65" s="1">
        <v>5997652</v>
      </c>
      <c r="D65" s="1">
        <v>5059631</v>
      </c>
      <c r="E65" s="1">
        <v>2271935</v>
      </c>
      <c r="F65" s="1">
        <v>4014050</v>
      </c>
      <c r="G65" s="1">
        <v>0</v>
      </c>
      <c r="H65" s="1">
        <v>696627</v>
      </c>
      <c r="J65" s="7">
        <f t="shared" si="13"/>
        <v>-0.019281283439248814</v>
      </c>
      <c r="K65" s="7">
        <f t="shared" si="14"/>
        <v>-0.11475780124093414</v>
      </c>
      <c r="L65" s="7">
        <f t="shared" si="15"/>
        <v>0.25153209649191904</v>
      </c>
    </row>
    <row r="66" spans="1:12" ht="12.75">
      <c r="A66" s="8">
        <v>2005</v>
      </c>
      <c r="B66" s="5">
        <v>106</v>
      </c>
      <c r="C66" s="1">
        <v>6115568</v>
      </c>
      <c r="D66" s="1">
        <v>5715533</v>
      </c>
      <c r="E66" s="1">
        <v>1815323</v>
      </c>
      <c r="F66" s="1">
        <v>4425656</v>
      </c>
      <c r="G66" s="1">
        <v>0</v>
      </c>
      <c r="H66" s="1">
        <v>442824</v>
      </c>
      <c r="J66" s="7">
        <f t="shared" si="13"/>
        <v>0.35286738109422316</v>
      </c>
      <c r="K66" s="7">
        <f t="shared" si="14"/>
        <v>0.44127606222100735</v>
      </c>
      <c r="L66" s="7">
        <f t="shared" si="15"/>
        <v>0.09142729682021289</v>
      </c>
    </row>
    <row r="67" spans="1:12" ht="12.75">
      <c r="A67">
        <v>2003</v>
      </c>
      <c r="B67" s="5">
        <v>103</v>
      </c>
      <c r="C67" s="1">
        <v>4520449</v>
      </c>
      <c r="D67" s="1">
        <v>3965606</v>
      </c>
      <c r="E67" s="1">
        <v>1663256</v>
      </c>
      <c r="F67" s="1">
        <v>4145521</v>
      </c>
      <c r="G67" s="1">
        <v>0</v>
      </c>
      <c r="H67" s="1">
        <v>355564</v>
      </c>
      <c r="J67" s="7">
        <f t="shared" si="13"/>
        <v>0.13704509822515332</v>
      </c>
      <c r="K67" s="7">
        <f t="shared" si="14"/>
        <v>0.14890719841883537</v>
      </c>
      <c r="L67" s="7">
        <f t="shared" si="15"/>
        <v>0.09947566454164937</v>
      </c>
    </row>
    <row r="68" spans="1:12" ht="12.75">
      <c r="A68">
        <v>2001</v>
      </c>
      <c r="B68" s="5">
        <v>110</v>
      </c>
      <c r="C68" s="1">
        <v>3975611</v>
      </c>
      <c r="D68" s="1">
        <v>3451633</v>
      </c>
      <c r="E68" s="1">
        <v>1512772</v>
      </c>
      <c r="F68" s="1">
        <v>4101885</v>
      </c>
      <c r="G68" s="1">
        <v>1000</v>
      </c>
      <c r="H68" s="1">
        <v>340546</v>
      </c>
      <c r="J68" s="7">
        <f t="shared" si="13"/>
        <v>-0.308578448806755</v>
      </c>
      <c r="K68" s="7">
        <f t="shared" si="14"/>
        <v>-0.10949614878052241</v>
      </c>
      <c r="L68" s="7">
        <f t="shared" si="15"/>
        <v>-0.16137229705532452</v>
      </c>
    </row>
    <row r="69" spans="1:12" ht="12.75">
      <c r="A69">
        <v>1999</v>
      </c>
      <c r="B69" s="5">
        <v>112</v>
      </c>
      <c r="C69" s="1">
        <v>5749909</v>
      </c>
      <c r="D69" s="1">
        <v>3876045</v>
      </c>
      <c r="E69" s="1">
        <v>1803866</v>
      </c>
      <c r="F69" s="1">
        <v>3822709</v>
      </c>
      <c r="G69" s="1">
        <v>46530</v>
      </c>
      <c r="H69" s="1">
        <v>364148</v>
      </c>
      <c r="J69" s="7">
        <f t="shared" si="13"/>
        <v>0.45373619908461205</v>
      </c>
      <c r="K69" s="7">
        <f t="shared" si="14"/>
        <v>0.21048670307037198</v>
      </c>
      <c r="L69" s="7">
        <f t="shared" si="15"/>
        <v>0.107803965544983</v>
      </c>
    </row>
    <row r="70" spans="1:12" ht="12.75">
      <c r="A70">
        <v>1997</v>
      </c>
      <c r="B70" s="5">
        <v>118</v>
      </c>
      <c r="C70" s="1">
        <v>3955263</v>
      </c>
      <c r="D70" s="1">
        <v>3202055</v>
      </c>
      <c r="E70" s="1">
        <v>1628326</v>
      </c>
      <c r="F70" s="1">
        <v>3270794</v>
      </c>
      <c r="G70" s="1">
        <v>7096</v>
      </c>
      <c r="H70" s="1">
        <v>343432</v>
      </c>
      <c r="J70" s="7">
        <f t="shared" si="13"/>
        <v>0.030217352290850482</v>
      </c>
      <c r="K70" s="7">
        <f t="shared" si="14"/>
        <v>0.01629761710549953</v>
      </c>
      <c r="L70" s="7">
        <f t="shared" si="15"/>
        <v>0.039536617815673684</v>
      </c>
    </row>
    <row r="71" spans="1:12" ht="12.75">
      <c r="A71">
        <v>1995</v>
      </c>
      <c r="B71" s="5">
        <v>132</v>
      </c>
      <c r="C71" s="1">
        <v>3839251</v>
      </c>
      <c r="D71" s="1">
        <v>3150706</v>
      </c>
      <c r="E71" s="1">
        <v>1566396</v>
      </c>
      <c r="F71" s="1">
        <v>3326997</v>
      </c>
      <c r="G71" s="1">
        <v>19353</v>
      </c>
      <c r="H71" s="1">
        <v>367235</v>
      </c>
      <c r="J71" s="7">
        <f t="shared" si="13"/>
        <v>-0.03058225902239388</v>
      </c>
      <c r="K71" s="7">
        <f t="shared" si="14"/>
        <v>-0.09925063009738493</v>
      </c>
      <c r="L71" s="7">
        <f t="shared" si="15"/>
        <v>0.15087491403683045</v>
      </c>
    </row>
    <row r="72" spans="1:8" ht="12.75">
      <c r="A72">
        <v>1993</v>
      </c>
      <c r="B72" s="5">
        <v>145</v>
      </c>
      <c r="C72" s="1">
        <v>3960368</v>
      </c>
      <c r="D72" s="1">
        <v>3497872</v>
      </c>
      <c r="E72" s="1">
        <v>1361048</v>
      </c>
      <c r="F72" s="1">
        <v>3473409</v>
      </c>
      <c r="G72" s="1">
        <v>7000</v>
      </c>
      <c r="H72" s="1">
        <v>232935</v>
      </c>
    </row>
    <row r="75" ht="12.75">
      <c r="A75" s="2" t="s">
        <v>16</v>
      </c>
    </row>
    <row r="76" spans="1:12" ht="12.75">
      <c r="A76" s="8">
        <v>2009</v>
      </c>
      <c r="B76" s="5">
        <f>B9+B20+B31+B42+B53+B64</f>
        <v>4618</v>
      </c>
      <c r="C76" s="9">
        <f aca="true" t="shared" si="16" ref="C76:H77">C9+C20+C31+C42+C53+C64</f>
        <v>555740244</v>
      </c>
      <c r="D76" s="9">
        <f t="shared" si="16"/>
        <v>464623432</v>
      </c>
      <c r="E76" s="9">
        <f t="shared" si="16"/>
        <v>174374414</v>
      </c>
      <c r="F76" s="9">
        <f t="shared" si="16"/>
        <v>403540404</v>
      </c>
      <c r="G76" s="9">
        <f t="shared" si="16"/>
        <v>227197</v>
      </c>
      <c r="H76" s="9">
        <f t="shared" si="16"/>
        <v>5752425</v>
      </c>
      <c r="J76" s="7">
        <f>(C76-C77)/C77</f>
        <v>-0.0005853606414304864</v>
      </c>
      <c r="K76" s="7">
        <f aca="true" t="shared" si="17" ref="K76:K83">(D76-D77)/D77</f>
        <v>0.017954113573849635</v>
      </c>
      <c r="L76" s="7">
        <f aca="true" t="shared" si="18" ref="L76:L83">(E76-E77)/E77</f>
        <v>0.006232046632080251</v>
      </c>
    </row>
    <row r="77" spans="1:12" ht="12.75">
      <c r="A77" s="8">
        <v>2007</v>
      </c>
      <c r="B77" s="5">
        <f>B10+B21+B32+B43+B54+B65</f>
        <v>4499</v>
      </c>
      <c r="C77" s="9">
        <f t="shared" si="16"/>
        <v>556065743</v>
      </c>
      <c r="D77" s="9">
        <f t="shared" si="16"/>
        <v>456428660</v>
      </c>
      <c r="E77" s="9">
        <f t="shared" si="16"/>
        <v>173294435</v>
      </c>
      <c r="F77" s="9">
        <f t="shared" si="16"/>
        <v>381398973</v>
      </c>
      <c r="G77" s="9">
        <f t="shared" si="16"/>
        <v>93442</v>
      </c>
      <c r="H77" s="9">
        <f t="shared" si="16"/>
        <v>6821060</v>
      </c>
      <c r="J77" s="7">
        <f aca="true" t="shared" si="19" ref="J76:J83">(C77-C78)/C78</f>
        <v>0.16139956053158008</v>
      </c>
      <c r="K77" s="7">
        <f t="shared" si="17"/>
        <v>0.15571124661028057</v>
      </c>
      <c r="L77" s="7">
        <f t="shared" si="18"/>
        <v>0.3079633456295145</v>
      </c>
    </row>
    <row r="78" spans="1:12" ht="12.75">
      <c r="A78" s="8">
        <v>2005</v>
      </c>
      <c r="B78" s="5">
        <v>4652</v>
      </c>
      <c r="C78" s="1">
        <v>478789352</v>
      </c>
      <c r="D78" s="1">
        <v>394933130</v>
      </c>
      <c r="E78" s="1">
        <v>132491813</v>
      </c>
      <c r="F78" s="1">
        <v>332398156</v>
      </c>
      <c r="G78" s="1">
        <v>897976</v>
      </c>
      <c r="H78" s="1">
        <v>7961637</v>
      </c>
      <c r="J78" s="7">
        <f t="shared" si="19"/>
        <v>0.27332540276154255</v>
      </c>
      <c r="K78" s="7">
        <f t="shared" si="17"/>
        <v>0.37092939980254164</v>
      </c>
      <c r="L78" s="7">
        <f t="shared" si="18"/>
        <v>0.2536955717370185</v>
      </c>
    </row>
    <row r="79" spans="1:12" ht="12.75">
      <c r="A79">
        <v>2003</v>
      </c>
      <c r="B79" s="5">
        <v>4023</v>
      </c>
      <c r="C79" s="1">
        <v>376014922</v>
      </c>
      <c r="D79" s="1">
        <v>288076928</v>
      </c>
      <c r="E79" s="1">
        <v>105681009</v>
      </c>
      <c r="F79" s="1">
        <v>269355708</v>
      </c>
      <c r="G79" s="1">
        <v>950116</v>
      </c>
      <c r="H79" s="1">
        <v>7985126</v>
      </c>
      <c r="J79" s="7">
        <f t="shared" si="19"/>
        <v>0.18888448878560282</v>
      </c>
      <c r="K79" s="7">
        <f t="shared" si="17"/>
        <v>0.17087956672897064</v>
      </c>
      <c r="L79" s="7">
        <f t="shared" si="18"/>
        <v>0.056861918508483655</v>
      </c>
    </row>
    <row r="80" spans="1:12" ht="12.75">
      <c r="A80">
        <v>2001</v>
      </c>
      <c r="B80" s="5">
        <v>3929</v>
      </c>
      <c r="C80" s="1">
        <v>316275404</v>
      </c>
      <c r="D80" s="1">
        <v>246034636</v>
      </c>
      <c r="E80" s="1">
        <v>99995096</v>
      </c>
      <c r="F80" s="1">
        <v>225170800</v>
      </c>
      <c r="G80" s="1">
        <v>331838</v>
      </c>
      <c r="H80" s="1">
        <v>8739978</v>
      </c>
      <c r="J80" s="7">
        <f t="shared" si="19"/>
        <v>0.16395246596065796</v>
      </c>
      <c r="K80" s="7">
        <f t="shared" si="17"/>
        <v>0.156391417982335</v>
      </c>
      <c r="L80" s="7">
        <f t="shared" si="18"/>
        <v>0.07050856489533489</v>
      </c>
    </row>
    <row r="81" spans="1:12" ht="12.75">
      <c r="A81">
        <v>1999</v>
      </c>
      <c r="B81" s="5">
        <v>3860</v>
      </c>
      <c r="C81" s="1">
        <v>271725361</v>
      </c>
      <c r="D81" s="1">
        <v>212760690</v>
      </c>
      <c r="E81" s="1">
        <v>93408964</v>
      </c>
      <c r="F81" s="1">
        <v>186931230</v>
      </c>
      <c r="G81" s="1">
        <v>299539</v>
      </c>
      <c r="H81" s="1">
        <v>9896798</v>
      </c>
      <c r="J81" s="7">
        <f t="shared" si="19"/>
        <v>0.2122745426088316</v>
      </c>
      <c r="K81" s="7">
        <f t="shared" si="17"/>
        <v>0.28202640838092097</v>
      </c>
      <c r="L81" s="7">
        <f t="shared" si="18"/>
        <v>0.31585476780420835</v>
      </c>
    </row>
    <row r="82" spans="1:12" ht="12.75">
      <c r="A82">
        <v>1997</v>
      </c>
      <c r="B82" s="5">
        <v>3838</v>
      </c>
      <c r="C82" s="1">
        <v>224145069</v>
      </c>
      <c r="D82" s="1">
        <v>165956558</v>
      </c>
      <c r="E82" s="1">
        <v>70987290</v>
      </c>
      <c r="F82" s="1">
        <v>161796847</v>
      </c>
      <c r="G82" s="1">
        <v>306069</v>
      </c>
      <c r="H82" s="1">
        <v>9847035</v>
      </c>
      <c r="J82" s="7">
        <f t="shared" si="19"/>
        <v>0.16379284334885857</v>
      </c>
      <c r="K82" s="7">
        <f t="shared" si="17"/>
        <v>0.11686432746484421</v>
      </c>
      <c r="L82" s="7">
        <f t="shared" si="18"/>
        <v>0.050824234995473394</v>
      </c>
    </row>
    <row r="83" spans="1:12" ht="12.75">
      <c r="A83">
        <v>1995</v>
      </c>
      <c r="B83" s="5">
        <v>4235</v>
      </c>
      <c r="C83" s="1">
        <v>192598769</v>
      </c>
      <c r="D83" s="1">
        <v>148591511</v>
      </c>
      <c r="E83" s="1">
        <v>67553914</v>
      </c>
      <c r="F83" s="1">
        <v>141782018</v>
      </c>
      <c r="G83" s="1">
        <v>506431</v>
      </c>
      <c r="H83" s="1">
        <v>9989985</v>
      </c>
      <c r="J83" s="7">
        <f t="shared" si="19"/>
        <v>0.09238875088081495</v>
      </c>
      <c r="K83" s="7">
        <f t="shared" si="17"/>
        <v>0.08527325750939704</v>
      </c>
      <c r="L83" s="7">
        <f t="shared" si="18"/>
        <v>0.19231649754667957</v>
      </c>
    </row>
    <row r="84" spans="1:12" ht="12.75">
      <c r="A84">
        <v>1993</v>
      </c>
      <c r="B84" s="5">
        <v>4302</v>
      </c>
      <c r="C84" s="1">
        <v>176309733</v>
      </c>
      <c r="D84" s="1">
        <v>136916219</v>
      </c>
      <c r="E84" s="1">
        <v>56657703</v>
      </c>
      <c r="F84" s="1">
        <v>135343738</v>
      </c>
      <c r="G84" s="1">
        <v>566043</v>
      </c>
      <c r="H84" s="1">
        <v>10031227</v>
      </c>
      <c r="J84" s="7"/>
      <c r="K84" s="7"/>
      <c r="L84" s="7"/>
    </row>
    <row r="88" ht="12.75">
      <c r="C88" s="6"/>
    </row>
    <row r="89" ht="12.75">
      <c r="F89" s="6"/>
    </row>
    <row r="91" spans="3:6" ht="12.75">
      <c r="C91" s="6"/>
      <c r="D91" s="6"/>
      <c r="E91" s="6"/>
      <c r="F91" s="6"/>
    </row>
    <row r="92" spans="3:6" ht="12.75">
      <c r="C92" s="6"/>
      <c r="D92" s="6"/>
      <c r="E92" s="6"/>
      <c r="F92" s="6"/>
    </row>
    <row r="93" spans="3:6" ht="12.75">
      <c r="C93" s="6"/>
      <c r="D93" s="6"/>
      <c r="E93" s="6"/>
      <c r="F93" s="6"/>
    </row>
    <row r="94" spans="3:6" ht="12.75">
      <c r="C94" s="6"/>
      <c r="D94" s="6"/>
      <c r="E94" s="6"/>
      <c r="F94" s="6"/>
    </row>
    <row r="95" spans="3:6" ht="12.75">
      <c r="C95" s="6"/>
      <c r="D95" s="6"/>
      <c r="E95" s="6"/>
      <c r="F95" s="6"/>
    </row>
    <row r="96" spans="3:5" ht="12.75">
      <c r="C96" s="6"/>
      <c r="D96" s="6"/>
      <c r="E96" s="6"/>
    </row>
  </sheetData>
  <sheetProtection/>
  <printOptions/>
  <pageMargins left="0.19" right="0.2" top="0.35" bottom="0.5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2010-03-25T14:02:34Z</cp:lastPrinted>
  <dcterms:created xsi:type="dcterms:W3CDTF">2004-03-21T17:13:05Z</dcterms:created>
  <dcterms:modified xsi:type="dcterms:W3CDTF">2010-03-25T14:02:38Z</dcterms:modified>
  <cp:category/>
  <cp:version/>
  <cp:contentType/>
  <cp:contentStatus/>
</cp:coreProperties>
</file>