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<sst xmlns="http://schemas.openxmlformats.org/spreadsheetml/2006/main" count="70" uniqueCount="27">
  <si>
    <t>Political Party Financial Activity Through March 31 of the Election Year</t>
  </si>
  <si>
    <t>2003-2004</t>
  </si>
  <si>
    <t>2001-2002</t>
  </si>
  <si>
    <t>1999-2000</t>
  </si>
  <si>
    <t>1997-98</t>
  </si>
  <si>
    <t>1995-96</t>
  </si>
  <si>
    <t>1993-94</t>
  </si>
  <si>
    <t>1991-92</t>
  </si>
  <si>
    <t>Republican National Committee</t>
  </si>
  <si>
    <t>Receipts</t>
  </si>
  <si>
    <t xml:space="preserve">   Individuals</t>
  </si>
  <si>
    <t xml:space="preserve">   Other Cmte's</t>
  </si>
  <si>
    <t xml:space="preserve">   Transfers from other National</t>
  </si>
  <si>
    <t xml:space="preserve">   Transfers from State/Local</t>
  </si>
  <si>
    <t>Disbursements</t>
  </si>
  <si>
    <t xml:space="preserve">   Contributions</t>
  </si>
  <si>
    <t xml:space="preserve">   Coord. Expend.</t>
  </si>
  <si>
    <t xml:space="preserve">   Independent Expend.</t>
  </si>
  <si>
    <t>Cash on Hand</t>
  </si>
  <si>
    <t>Debts Owed By</t>
  </si>
  <si>
    <t>National Republican Senatorial Committee</t>
  </si>
  <si>
    <t>National Republican Congressional Committee</t>
  </si>
  <si>
    <t>State/Local</t>
  </si>
  <si>
    <t xml:space="preserve">   Transfers from National</t>
  </si>
  <si>
    <t>Total Republican</t>
  </si>
  <si>
    <t>Note: This table includes only federal activity</t>
  </si>
  <si>
    <t xml:space="preserve">   Grand totals do not include transfers from other party committees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</si>
</sst>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65">
      <selection activeCell="B2" sqref="B2"/>
    </sheetView>
  </sheetViews>
  <sheetFormatPr defaultColWidth="9.140625" defaultRowHeight="12.75"/>
  <cols>
    <col min="2" max="2" width="20.421875" style="0" customWidth="1"/>
    <col min="3" max="3" width="13.140625" style="0" customWidth="1"/>
    <col min="4" max="9" width="12.421875" style="0" bestFit="1" customWidth="1"/>
  </cols>
  <sheetData>
    <row r="1" spans="1:6" ht="12.75">
      <c r="A1" s="1"/>
      <c r="C1" s="1" t="s">
        <v>0</v>
      </c>
      <c r="E1" s="2"/>
      <c r="F1" s="3"/>
    </row>
    <row r="2" spans="1:6" ht="12.75">
      <c r="A2" s="1"/>
      <c r="E2" s="2"/>
      <c r="F2" s="3"/>
    </row>
    <row r="3" spans="1:9" ht="12.75">
      <c r="A3" s="4"/>
      <c r="B3" s="5"/>
      <c r="C3" s="6" t="s">
        <v>1</v>
      </c>
      <c r="D3" s="6" t="s">
        <v>2</v>
      </c>
      <c r="E3" s="7" t="s">
        <v>3</v>
      </c>
      <c r="F3" s="8" t="s">
        <v>4</v>
      </c>
      <c r="G3" s="6" t="s">
        <v>5</v>
      </c>
      <c r="H3" s="6" t="s">
        <v>6</v>
      </c>
      <c r="I3" s="6" t="s">
        <v>7</v>
      </c>
    </row>
    <row r="4" spans="1:6" ht="12.75">
      <c r="A4" s="1" t="s">
        <v>8</v>
      </c>
      <c r="E4" s="2"/>
      <c r="F4" s="3"/>
    </row>
    <row r="5" spans="1:9" ht="12.75">
      <c r="A5" s="9" t="s">
        <v>9</v>
      </c>
      <c r="C5" s="2">
        <v>157400435</v>
      </c>
      <c r="D5" s="2">
        <v>94569473</v>
      </c>
      <c r="E5" s="2">
        <v>61267806</v>
      </c>
      <c r="F5" s="3">
        <v>48921168</v>
      </c>
      <c r="G5" s="3">
        <v>64913767</v>
      </c>
      <c r="H5" s="3">
        <v>46717588</v>
      </c>
      <c r="I5" s="3">
        <v>42944947</v>
      </c>
    </row>
    <row r="6" spans="1:9" ht="12.75">
      <c r="A6" s="9" t="s">
        <v>10</v>
      </c>
      <c r="C6" s="2">
        <v>152810506</v>
      </c>
      <c r="D6" s="2">
        <v>90373990</v>
      </c>
      <c r="E6" s="2">
        <v>58842753</v>
      </c>
      <c r="F6" s="3">
        <v>46644370</v>
      </c>
      <c r="G6" s="3">
        <v>62905407</v>
      </c>
      <c r="H6" s="3">
        <v>45502277</v>
      </c>
      <c r="I6" s="3">
        <v>39989539</v>
      </c>
    </row>
    <row r="7" spans="1:9" ht="12.75">
      <c r="A7" s="9" t="s">
        <v>11</v>
      </c>
      <c r="C7" s="2">
        <v>1430440</v>
      </c>
      <c r="D7" s="2">
        <v>471720</v>
      </c>
      <c r="E7" s="2">
        <v>416982</v>
      </c>
      <c r="F7" s="3">
        <v>45220</v>
      </c>
      <c r="G7" s="3">
        <v>373290</v>
      </c>
      <c r="H7" s="3">
        <v>310980</v>
      </c>
      <c r="I7" s="3">
        <v>381886</v>
      </c>
    </row>
    <row r="8" spans="1:9" ht="12.75">
      <c r="A8" s="9" t="s">
        <v>12</v>
      </c>
      <c r="C8" s="2">
        <v>1208333</v>
      </c>
      <c r="D8" s="2">
        <f>108851+517</f>
        <v>109368</v>
      </c>
      <c r="E8" s="2">
        <f>135154+90042</f>
        <v>225196</v>
      </c>
      <c r="F8" s="3">
        <v>660300</v>
      </c>
      <c r="G8" s="3">
        <v>130000</v>
      </c>
      <c r="H8" s="3">
        <v>4700</v>
      </c>
      <c r="I8" s="3">
        <v>0</v>
      </c>
    </row>
    <row r="9" spans="1:9" ht="12.75">
      <c r="A9" s="9" t="s">
        <v>13</v>
      </c>
      <c r="C9" s="2">
        <v>80000</v>
      </c>
      <c r="D9" s="2">
        <v>1285</v>
      </c>
      <c r="E9" s="2">
        <v>765790</v>
      </c>
      <c r="F9" s="3">
        <v>105000</v>
      </c>
      <c r="G9" s="3">
        <v>62950</v>
      </c>
      <c r="H9" s="3">
        <v>0</v>
      </c>
      <c r="I9" s="3">
        <v>98000</v>
      </c>
    </row>
    <row r="10" spans="1:9" ht="12.75">
      <c r="A10" s="9" t="s">
        <v>14</v>
      </c>
      <c r="C10" s="2">
        <v>108332083</v>
      </c>
      <c r="D10" s="2">
        <v>72041650</v>
      </c>
      <c r="E10" s="2">
        <v>53404609</v>
      </c>
      <c r="F10" s="3">
        <v>49506166</v>
      </c>
      <c r="G10" s="3">
        <v>61066742</v>
      </c>
      <c r="H10" s="3">
        <v>37418872</v>
      </c>
      <c r="I10" s="3">
        <v>36999953</v>
      </c>
    </row>
    <row r="11" spans="1:9" ht="12.75">
      <c r="A11" s="9" t="s">
        <v>15</v>
      </c>
      <c r="C11" s="2">
        <v>19492</v>
      </c>
      <c r="D11" s="2">
        <v>68000</v>
      </c>
      <c r="E11" s="2">
        <v>19000</v>
      </c>
      <c r="F11" s="3">
        <v>25276</v>
      </c>
      <c r="G11" s="3">
        <v>46132</v>
      </c>
      <c r="H11" s="3">
        <v>32421</v>
      </c>
      <c r="I11" s="3">
        <v>32315</v>
      </c>
    </row>
    <row r="12" spans="1:9" ht="12.75">
      <c r="A12" s="9" t="s">
        <v>16</v>
      </c>
      <c r="C12" s="2">
        <v>1136</v>
      </c>
      <c r="D12" s="2">
        <v>141750</v>
      </c>
      <c r="E12" s="2">
        <v>264561</v>
      </c>
      <c r="F12" s="3">
        <v>26541</v>
      </c>
      <c r="G12" s="3">
        <v>1084</v>
      </c>
      <c r="H12" s="3">
        <v>119808</v>
      </c>
      <c r="I12" s="3">
        <v>0</v>
      </c>
    </row>
    <row r="13" spans="1:9" ht="12.75">
      <c r="A13" s="9" t="s">
        <v>17</v>
      </c>
      <c r="C13" s="2">
        <v>0</v>
      </c>
      <c r="D13" s="2">
        <v>0</v>
      </c>
      <c r="E13" s="2">
        <v>0</v>
      </c>
      <c r="F13" s="3">
        <v>0</v>
      </c>
      <c r="G13" s="3">
        <v>0</v>
      </c>
      <c r="H13" s="3">
        <v>0</v>
      </c>
      <c r="I13" s="3">
        <v>0</v>
      </c>
    </row>
    <row r="14" spans="1:9" ht="12.75">
      <c r="A14" s="9" t="s">
        <v>18</v>
      </c>
      <c r="C14" s="2">
        <v>53932118</v>
      </c>
      <c r="D14" s="2">
        <v>45845786</v>
      </c>
      <c r="E14" s="2">
        <v>9375269</v>
      </c>
      <c r="F14" s="3">
        <v>1075179</v>
      </c>
      <c r="G14" s="3">
        <v>3882778</v>
      </c>
      <c r="H14" s="3">
        <v>9011374</v>
      </c>
      <c r="I14" s="3">
        <v>4643696</v>
      </c>
    </row>
    <row r="15" spans="1:9" ht="12.75">
      <c r="A15" s="9" t="s">
        <v>19</v>
      </c>
      <c r="C15" s="2">
        <v>0</v>
      </c>
      <c r="D15" s="2">
        <v>0</v>
      </c>
      <c r="E15" s="2">
        <v>0</v>
      </c>
      <c r="F15" s="3">
        <v>500000</v>
      </c>
      <c r="G15" s="3">
        <v>0</v>
      </c>
      <c r="H15" s="3">
        <v>0</v>
      </c>
      <c r="I15" s="3">
        <v>0</v>
      </c>
    </row>
    <row r="16" spans="1:9" ht="12.75">
      <c r="A16" s="1"/>
      <c r="C16" s="2"/>
      <c r="D16" s="2"/>
      <c r="E16" s="2"/>
      <c r="F16" s="3"/>
      <c r="G16" s="3"/>
      <c r="H16" s="3"/>
      <c r="I16" s="3"/>
    </row>
    <row r="17" spans="1:9" ht="12.75">
      <c r="A17" s="1" t="s">
        <v>20</v>
      </c>
      <c r="C17" s="2"/>
      <c r="D17" s="2"/>
      <c r="E17" s="2"/>
      <c r="F17" s="3"/>
      <c r="G17" s="3"/>
      <c r="H17" s="3"/>
      <c r="I17" s="3"/>
    </row>
    <row r="18" spans="1:9" ht="12.75">
      <c r="A18" s="9" t="s">
        <v>9</v>
      </c>
      <c r="C18" s="2">
        <v>39161713</v>
      </c>
      <c r="D18" s="2">
        <v>33654354</v>
      </c>
      <c r="E18" s="2">
        <v>22734566</v>
      </c>
      <c r="F18" s="3">
        <v>31902437</v>
      </c>
      <c r="G18" s="3">
        <f>32601908-1193583</f>
        <v>31408325</v>
      </c>
      <c r="H18" s="3">
        <v>38408701</v>
      </c>
      <c r="I18" s="3">
        <v>40597168</v>
      </c>
    </row>
    <row r="19" spans="1:9" ht="12.75">
      <c r="A19" s="9" t="s">
        <v>10</v>
      </c>
      <c r="C19" s="2">
        <v>33038315</v>
      </c>
      <c r="D19" s="2">
        <v>25242897</v>
      </c>
      <c r="E19" s="2">
        <v>18668594</v>
      </c>
      <c r="F19" s="3">
        <v>27117291</v>
      </c>
      <c r="G19" s="3">
        <v>27280575</v>
      </c>
      <c r="H19" s="3">
        <v>35576528</v>
      </c>
      <c r="I19" s="3">
        <v>39035241</v>
      </c>
    </row>
    <row r="20" spans="1:9" ht="12.75">
      <c r="A20" s="9" t="s">
        <v>11</v>
      </c>
      <c r="C20" s="2">
        <v>5616788</v>
      </c>
      <c r="D20" s="2">
        <v>2414650</v>
      </c>
      <c r="E20" s="2">
        <v>2620750</v>
      </c>
      <c r="F20" s="3">
        <v>2387955</v>
      </c>
      <c r="G20" s="3">
        <v>2188036</v>
      </c>
      <c r="H20" s="3">
        <v>1027835</v>
      </c>
      <c r="I20" s="3">
        <v>750029</v>
      </c>
    </row>
    <row r="21" spans="1:9" ht="12.75">
      <c r="A21" s="9" t="s">
        <v>12</v>
      </c>
      <c r="C21" s="2">
        <v>400</v>
      </c>
      <c r="D21" s="2">
        <v>100000</v>
      </c>
      <c r="E21" s="2">
        <v>0</v>
      </c>
      <c r="F21" s="3">
        <v>870000</v>
      </c>
      <c r="G21" s="3">
        <v>820000</v>
      </c>
      <c r="H21" s="3">
        <v>640000</v>
      </c>
      <c r="I21" s="3">
        <v>5000</v>
      </c>
    </row>
    <row r="22" spans="1:9" ht="12.75">
      <c r="A22" s="9" t="s">
        <v>13</v>
      </c>
      <c r="C22" s="2">
        <v>65000</v>
      </c>
      <c r="D22" s="2">
        <v>4332199</v>
      </c>
      <c r="E22" s="2">
        <v>170000</v>
      </c>
      <c r="F22" s="3">
        <v>590000</v>
      </c>
      <c r="G22" s="3">
        <v>200000</v>
      </c>
      <c r="H22" s="3">
        <v>24000</v>
      </c>
      <c r="I22" s="3">
        <v>0</v>
      </c>
    </row>
    <row r="23" spans="1:9" ht="12.75">
      <c r="A23" s="9" t="s">
        <v>14</v>
      </c>
      <c r="C23" s="2">
        <v>24261241</v>
      </c>
      <c r="D23" s="2">
        <v>19198241</v>
      </c>
      <c r="E23" s="2">
        <v>16233091</v>
      </c>
      <c r="F23" s="3">
        <v>31690839</v>
      </c>
      <c r="G23" s="3">
        <f>24732216-1219779</f>
        <v>23512437</v>
      </c>
      <c r="H23" s="3">
        <v>35531842</v>
      </c>
      <c r="I23" s="3">
        <v>34179841</v>
      </c>
    </row>
    <row r="24" spans="1:9" ht="12.75">
      <c r="A24" s="9" t="s">
        <v>15</v>
      </c>
      <c r="C24" s="2">
        <v>277486</v>
      </c>
      <c r="D24" s="2">
        <v>290977</v>
      </c>
      <c r="E24" s="2">
        <v>223834</v>
      </c>
      <c r="F24" s="3">
        <v>118500</v>
      </c>
      <c r="G24" s="3">
        <v>368500</v>
      </c>
      <c r="H24" s="3">
        <v>227888</v>
      </c>
      <c r="I24" s="3">
        <v>208071</v>
      </c>
    </row>
    <row r="25" spans="1:9" ht="12.75">
      <c r="A25" s="9" t="s">
        <v>16</v>
      </c>
      <c r="C25" s="2">
        <v>0</v>
      </c>
      <c r="D25" s="2">
        <v>82715</v>
      </c>
      <c r="E25" s="2">
        <v>172</v>
      </c>
      <c r="F25" s="3">
        <v>0</v>
      </c>
      <c r="G25" s="3">
        <v>257172</v>
      </c>
      <c r="H25" s="3">
        <v>1352961</v>
      </c>
      <c r="I25" s="3">
        <v>970347</v>
      </c>
    </row>
    <row r="26" spans="1:9" ht="12.75">
      <c r="A26" s="9" t="s">
        <v>17</v>
      </c>
      <c r="C26" s="2">
        <v>58083</v>
      </c>
      <c r="D26" s="2">
        <v>0</v>
      </c>
      <c r="E26" s="2">
        <v>600</v>
      </c>
      <c r="F26" s="3">
        <v>-118758</v>
      </c>
      <c r="G26" s="3">
        <v>0</v>
      </c>
      <c r="H26" s="3">
        <v>0</v>
      </c>
      <c r="I26" s="3">
        <v>0</v>
      </c>
    </row>
    <row r="27" spans="1:9" ht="12.75">
      <c r="A27" s="9" t="s">
        <v>18</v>
      </c>
      <c r="C27" s="2">
        <v>15657814</v>
      </c>
      <c r="D27" s="2">
        <v>16006057</v>
      </c>
      <c r="E27" s="2">
        <v>6880286</v>
      </c>
      <c r="F27" s="3">
        <v>1030645</v>
      </c>
      <c r="G27" s="3">
        <v>8110729</v>
      </c>
      <c r="H27" s="3">
        <v>3047743</v>
      </c>
      <c r="I27" s="3">
        <v>6401880</v>
      </c>
    </row>
    <row r="28" spans="1:9" ht="12.75">
      <c r="A28" s="9" t="s">
        <v>19</v>
      </c>
      <c r="C28" s="2">
        <v>0</v>
      </c>
      <c r="D28" s="2">
        <v>0</v>
      </c>
      <c r="E28" s="2">
        <v>24070</v>
      </c>
      <c r="F28" s="3">
        <v>2969462</v>
      </c>
      <c r="G28" s="3">
        <v>0</v>
      </c>
      <c r="H28" s="3">
        <v>69444</v>
      </c>
      <c r="I28" s="3">
        <v>428630</v>
      </c>
    </row>
    <row r="29" spans="1:9" ht="12.75">
      <c r="A29" s="1"/>
      <c r="C29" s="2"/>
      <c r="D29" s="2"/>
      <c r="E29" s="2"/>
      <c r="F29" s="3"/>
      <c r="G29" s="3"/>
      <c r="H29" s="3"/>
      <c r="I29" s="3"/>
    </row>
    <row r="30" spans="1:9" ht="12.75">
      <c r="A30" s="1" t="s">
        <v>21</v>
      </c>
      <c r="C30" s="2"/>
      <c r="D30" s="2"/>
      <c r="E30" s="2"/>
      <c r="F30" s="3"/>
      <c r="G30" s="3"/>
      <c r="H30" s="3"/>
      <c r="I30" s="3"/>
    </row>
    <row r="31" spans="1:9" ht="12.75">
      <c r="A31" s="9" t="s">
        <v>9</v>
      </c>
      <c r="C31" s="2">
        <v>92796342</v>
      </c>
      <c r="D31" s="2">
        <f>51860890+41857387-41563844</f>
        <v>52154433</v>
      </c>
      <c r="E31" s="2">
        <f>44446882+38340522-37603731</f>
        <v>45183673</v>
      </c>
      <c r="F31" s="3">
        <f>54497239-26389929</f>
        <v>28107310</v>
      </c>
      <c r="G31" s="3">
        <f>78680488-4197670-35487275</f>
        <v>38995543</v>
      </c>
      <c r="H31" s="3">
        <v>12981800</v>
      </c>
      <c r="I31" s="3">
        <v>18010069</v>
      </c>
    </row>
    <row r="32" spans="1:9" ht="12.75">
      <c r="A32" s="9" t="s">
        <v>10</v>
      </c>
      <c r="C32" s="2">
        <v>82770774</v>
      </c>
      <c r="D32" s="2">
        <v>43441322</v>
      </c>
      <c r="E32" s="2">
        <v>33123805</v>
      </c>
      <c r="F32" s="3">
        <v>23143777</v>
      </c>
      <c r="G32" s="3">
        <v>33236350</v>
      </c>
      <c r="H32" s="3">
        <v>9088087</v>
      </c>
      <c r="I32" s="3">
        <v>15704522</v>
      </c>
    </row>
    <row r="33" spans="1:9" ht="12.75">
      <c r="A33" s="9" t="s">
        <v>11</v>
      </c>
      <c r="C33" s="2">
        <v>8317478</v>
      </c>
      <c r="D33" s="2">
        <v>3815725</v>
      </c>
      <c r="E33" s="2">
        <v>5177294</v>
      </c>
      <c r="F33" s="3">
        <v>3442285</v>
      </c>
      <c r="G33" s="3">
        <v>3111005</v>
      </c>
      <c r="H33" s="3">
        <v>1346394</v>
      </c>
      <c r="I33" s="3">
        <v>947969</v>
      </c>
    </row>
    <row r="34" spans="1:9" ht="12.75">
      <c r="A34" s="9" t="s">
        <v>12</v>
      </c>
      <c r="C34" s="2">
        <v>0</v>
      </c>
      <c r="D34" s="2">
        <v>2720000</v>
      </c>
      <c r="E34" s="2">
        <f>1820000</f>
        <v>1820000</v>
      </c>
      <c r="F34" s="3">
        <v>1710000</v>
      </c>
      <c r="G34" s="3">
        <v>1900000</v>
      </c>
      <c r="H34" s="3">
        <v>1716084</v>
      </c>
      <c r="I34" s="3">
        <v>5021</v>
      </c>
    </row>
    <row r="35" spans="1:9" ht="12.75">
      <c r="A35" s="9" t="s">
        <v>13</v>
      </c>
      <c r="C35" s="2">
        <v>50000</v>
      </c>
      <c r="D35" s="2">
        <v>1035400</v>
      </c>
      <c r="E35" s="2">
        <f>1234500+344000</f>
        <v>1578500</v>
      </c>
      <c r="F35" s="3">
        <v>0</v>
      </c>
      <c r="G35" s="3">
        <v>0</v>
      </c>
      <c r="H35" s="3">
        <v>0</v>
      </c>
      <c r="I35" s="3">
        <v>0</v>
      </c>
    </row>
    <row r="36" spans="1:9" ht="12.75">
      <c r="A36" s="9" t="s">
        <v>14</v>
      </c>
      <c r="C36" s="2">
        <v>78948657</v>
      </c>
      <c r="D36" s="2">
        <f>41879098+40500338-41563844</f>
        <v>40815592</v>
      </c>
      <c r="E36" s="2">
        <f>37614591+38225186-37603731</f>
        <v>38236046</v>
      </c>
      <c r="F36" s="3">
        <f>50991165-26389929</f>
        <v>24601236</v>
      </c>
      <c r="G36" s="3">
        <f>73410094-4132932-35487275</f>
        <v>33789887</v>
      </c>
      <c r="H36" s="3">
        <v>11763738</v>
      </c>
      <c r="I36" s="3">
        <v>16598806</v>
      </c>
    </row>
    <row r="37" spans="1:9" ht="12.75">
      <c r="A37" s="9" t="s">
        <v>15</v>
      </c>
      <c r="C37" s="2">
        <v>175635</v>
      </c>
      <c r="D37" s="2">
        <v>169623</v>
      </c>
      <c r="E37" s="2">
        <v>233433</v>
      </c>
      <c r="F37" s="3">
        <v>160085</v>
      </c>
      <c r="G37" s="3">
        <v>168928</v>
      </c>
      <c r="H37" s="3">
        <v>88612</v>
      </c>
      <c r="I37" s="3">
        <v>128139</v>
      </c>
    </row>
    <row r="38" spans="1:9" ht="12.75">
      <c r="A38" s="9" t="s">
        <v>16</v>
      </c>
      <c r="C38" s="2">
        <v>118655</v>
      </c>
      <c r="D38" s="2">
        <v>278224</v>
      </c>
      <c r="E38" s="2">
        <v>60388</v>
      </c>
      <c r="F38" s="3">
        <v>158059</v>
      </c>
      <c r="G38" s="3">
        <v>80833</v>
      </c>
      <c r="H38" s="3">
        <v>347431</v>
      </c>
      <c r="I38" s="3">
        <v>165252</v>
      </c>
    </row>
    <row r="39" spans="1:9" ht="12.75">
      <c r="A39" s="9" t="s">
        <v>17</v>
      </c>
      <c r="C39" s="2">
        <v>952383</v>
      </c>
      <c r="D39" s="2">
        <v>91047</v>
      </c>
      <c r="E39" s="2">
        <v>548800</v>
      </c>
      <c r="F39" s="3">
        <v>0</v>
      </c>
      <c r="G39" s="3">
        <v>0</v>
      </c>
      <c r="H39" s="3">
        <v>0</v>
      </c>
      <c r="I39" s="3">
        <v>0</v>
      </c>
    </row>
    <row r="40" spans="1:9" ht="12.75">
      <c r="A40" s="9" t="s">
        <v>18</v>
      </c>
      <c r="C40" s="2">
        <v>16187198</v>
      </c>
      <c r="D40" s="2">
        <v>10757251</v>
      </c>
      <c r="E40" s="2">
        <f>7762069+687303</f>
        <v>8449372</v>
      </c>
      <c r="F40" s="3">
        <v>3974097</v>
      </c>
      <c r="G40" s="3">
        <v>5577018</v>
      </c>
      <c r="H40" s="3">
        <v>1383150</v>
      </c>
      <c r="I40" s="3">
        <v>1594653</v>
      </c>
    </row>
    <row r="41" spans="1:9" ht="12.75">
      <c r="A41" s="9" t="s">
        <v>19</v>
      </c>
      <c r="C41" s="2">
        <v>0</v>
      </c>
      <c r="D41" s="2">
        <v>524564</v>
      </c>
      <c r="E41" s="2">
        <v>522537</v>
      </c>
      <c r="F41" s="3">
        <v>643862</v>
      </c>
      <c r="G41" s="3">
        <v>262916</v>
      </c>
      <c r="H41" s="3">
        <v>2661970</v>
      </c>
      <c r="I41" s="3">
        <v>1102574</v>
      </c>
    </row>
    <row r="42" spans="1:9" ht="12.75">
      <c r="A42" s="1"/>
      <c r="C42" s="2"/>
      <c r="D42" s="2"/>
      <c r="E42" s="2"/>
      <c r="F42" s="3"/>
      <c r="G42" s="3"/>
      <c r="H42" s="3"/>
      <c r="I42" s="3"/>
    </row>
    <row r="43" spans="1:9" ht="12.75">
      <c r="A43" s="1" t="s">
        <v>22</v>
      </c>
      <c r="C43" s="2"/>
      <c r="D43" s="2"/>
      <c r="E43" s="2"/>
      <c r="F43" s="3"/>
      <c r="G43" s="3"/>
      <c r="H43" s="3"/>
      <c r="I43" s="3"/>
    </row>
    <row r="44" spans="1:9" ht="12.75">
      <c r="A44" s="9" t="s">
        <v>9</v>
      </c>
      <c r="C44" s="2">
        <v>63585088</v>
      </c>
      <c r="D44" s="2">
        <v>62405433</v>
      </c>
      <c r="E44" s="2">
        <v>50129099</v>
      </c>
      <c r="F44" s="3">
        <v>43385665</v>
      </c>
      <c r="G44" s="3">
        <v>46083009</v>
      </c>
      <c r="H44" s="3">
        <v>33278149</v>
      </c>
      <c r="I44" s="3">
        <v>28744976</v>
      </c>
    </row>
    <row r="45" spans="1:9" ht="12.75">
      <c r="A45" s="9" t="s">
        <v>10</v>
      </c>
      <c r="C45" s="2">
        <v>54619905</v>
      </c>
      <c r="D45" s="2">
        <v>54622627</v>
      </c>
      <c r="E45" s="2">
        <v>45660304</v>
      </c>
      <c r="F45" s="3">
        <v>38855601</v>
      </c>
      <c r="G45" s="3">
        <v>43060956</v>
      </c>
      <c r="H45" s="3">
        <v>30946041</v>
      </c>
      <c r="I45" s="3">
        <v>26475384</v>
      </c>
    </row>
    <row r="46" spans="1:9" ht="12.75">
      <c r="A46" s="9" t="s">
        <v>11</v>
      </c>
      <c r="C46" s="2">
        <v>2089574</v>
      </c>
      <c r="D46" s="2">
        <v>828995</v>
      </c>
      <c r="E46" s="2">
        <v>773430</v>
      </c>
      <c r="F46" s="3">
        <v>464513</v>
      </c>
      <c r="G46" s="3">
        <v>603428</v>
      </c>
      <c r="H46" s="3">
        <v>419267</v>
      </c>
      <c r="I46" s="3">
        <v>417186</v>
      </c>
    </row>
    <row r="47" spans="1:9" ht="12.75">
      <c r="A47" s="9" t="s">
        <v>23</v>
      </c>
      <c r="C47" s="2">
        <f>4279538+467500</f>
        <v>4747038</v>
      </c>
      <c r="D47" s="2">
        <v>2796305</v>
      </c>
      <c r="E47" s="2">
        <v>443671</v>
      </c>
      <c r="F47" s="3">
        <v>1435049</v>
      </c>
      <c r="G47" s="3">
        <v>925689</v>
      </c>
      <c r="H47" s="3">
        <v>186947</v>
      </c>
      <c r="I47" s="3">
        <v>429637</v>
      </c>
    </row>
    <row r="48" spans="1:9" ht="12.75">
      <c r="A48" s="9" t="s">
        <v>13</v>
      </c>
      <c r="C48" s="2">
        <v>524104</v>
      </c>
      <c r="D48" s="2">
        <f>13125+719596</f>
        <v>732721</v>
      </c>
      <c r="E48" s="2">
        <v>318131</v>
      </c>
      <c r="F48" s="3">
        <v>142800</v>
      </c>
      <c r="G48" s="3">
        <v>406279</v>
      </c>
      <c r="H48" s="3">
        <v>177130</v>
      </c>
      <c r="I48" s="3">
        <v>295475</v>
      </c>
    </row>
    <row r="49" spans="1:9" ht="12.75">
      <c r="A49" s="9" t="s">
        <v>14</v>
      </c>
      <c r="C49" s="2">
        <v>50971558</v>
      </c>
      <c r="D49" s="2">
        <v>47649965</v>
      </c>
      <c r="E49" s="2">
        <v>41707260</v>
      </c>
      <c r="F49" s="3">
        <v>31718510</v>
      </c>
      <c r="G49" s="3">
        <v>37734046</v>
      </c>
      <c r="H49" s="3">
        <v>26084163</v>
      </c>
      <c r="I49" s="3">
        <v>24355220</v>
      </c>
    </row>
    <row r="50" spans="1:9" ht="12.75">
      <c r="A50" s="9" t="s">
        <v>15</v>
      </c>
      <c r="C50" s="2">
        <v>279545</v>
      </c>
      <c r="D50" s="2">
        <v>1348421</v>
      </c>
      <c r="E50" s="2">
        <v>354964</v>
      </c>
      <c r="F50" s="3">
        <v>506691</v>
      </c>
      <c r="G50" s="3">
        <v>562797</v>
      </c>
      <c r="H50" s="3">
        <v>130477</v>
      </c>
      <c r="I50" s="3">
        <v>182137</v>
      </c>
    </row>
    <row r="51" spans="1:9" ht="12.75">
      <c r="A51" s="9" t="s">
        <v>16</v>
      </c>
      <c r="C51" s="2">
        <v>15547</v>
      </c>
      <c r="D51" s="2">
        <v>310688</v>
      </c>
      <c r="E51" s="2">
        <v>104089</v>
      </c>
      <c r="F51" s="3">
        <v>102000</v>
      </c>
      <c r="G51" s="3">
        <v>36159</v>
      </c>
      <c r="H51" s="3">
        <v>36625</v>
      </c>
      <c r="I51" s="3">
        <v>10684</v>
      </c>
    </row>
    <row r="52" spans="1:9" ht="12.75">
      <c r="A52" s="9" t="s">
        <v>17</v>
      </c>
      <c r="C52" s="2">
        <v>132437</v>
      </c>
      <c r="D52" s="2">
        <v>2000</v>
      </c>
      <c r="E52" s="2">
        <v>2499</v>
      </c>
      <c r="F52" s="3">
        <v>86636</v>
      </c>
      <c r="G52" s="3">
        <v>0</v>
      </c>
      <c r="H52" s="3">
        <v>-1290</v>
      </c>
      <c r="I52" s="3">
        <v>1250</v>
      </c>
    </row>
    <row r="53" spans="1:9" ht="12.75">
      <c r="A53" s="9" t="s">
        <v>18</v>
      </c>
      <c r="C53" s="2">
        <v>11755188</v>
      </c>
      <c r="D53" s="2">
        <v>12393172</v>
      </c>
      <c r="E53" s="2">
        <v>7516222</v>
      </c>
      <c r="F53" s="3">
        <v>8686246</v>
      </c>
      <c r="G53" s="3">
        <v>7113740</v>
      </c>
      <c r="H53" s="3">
        <v>5503166</v>
      </c>
      <c r="I53" s="3">
        <v>3744957</v>
      </c>
    </row>
    <row r="54" spans="1:9" ht="12.75">
      <c r="A54" s="9" t="s">
        <v>19</v>
      </c>
      <c r="C54" s="2">
        <v>1559228</v>
      </c>
      <c r="D54" s="2">
        <v>1007330</v>
      </c>
      <c r="E54" s="2">
        <v>1744916</v>
      </c>
      <c r="F54" s="3">
        <v>3897903</v>
      </c>
      <c r="G54" s="3">
        <v>1852497</v>
      </c>
      <c r="H54" s="3">
        <v>1999209</v>
      </c>
      <c r="I54" s="3">
        <v>1718620</v>
      </c>
    </row>
    <row r="55" spans="1:9" ht="12.75">
      <c r="A55" s="1"/>
      <c r="C55" s="2"/>
      <c r="D55" s="2"/>
      <c r="E55" s="2"/>
      <c r="F55" s="3"/>
      <c r="G55" s="3"/>
      <c r="H55" s="3"/>
      <c r="I55" s="3"/>
    </row>
    <row r="56" spans="1:7" ht="12.75">
      <c r="A56" s="1" t="s">
        <v>24</v>
      </c>
      <c r="C56" s="2"/>
      <c r="D56" s="2"/>
      <c r="E56" s="2"/>
      <c r="F56" s="3"/>
      <c r="G56" s="3"/>
    </row>
    <row r="57" spans="1:9" ht="12.75">
      <c r="A57" s="9" t="s">
        <v>9</v>
      </c>
      <c r="C57" s="3">
        <f aca="true" t="shared" si="0" ref="C57:I57">C5+C18+C31+C44-C60-C61</f>
        <v>346268703</v>
      </c>
      <c r="D57" s="3">
        <f t="shared" si="0"/>
        <v>230956415</v>
      </c>
      <c r="E57" s="3">
        <f t="shared" si="0"/>
        <v>173993856</v>
      </c>
      <c r="F57" s="3">
        <f t="shared" si="0"/>
        <v>146803431</v>
      </c>
      <c r="G57" s="3">
        <f t="shared" si="0"/>
        <v>176955726</v>
      </c>
      <c r="H57" s="3">
        <f t="shared" si="0"/>
        <v>128637377</v>
      </c>
      <c r="I57" s="3">
        <f t="shared" si="0"/>
        <v>129464027</v>
      </c>
    </row>
    <row r="58" spans="1:9" ht="12.75">
      <c r="A58" s="9" t="s">
        <v>10</v>
      </c>
      <c r="C58" s="3">
        <f aca="true" t="shared" si="1" ref="C58:I67">C6+C19+C32+C45</f>
        <v>323239500</v>
      </c>
      <c r="D58" s="3">
        <f t="shared" si="1"/>
        <v>213680836</v>
      </c>
      <c r="E58" s="3">
        <f t="shared" si="1"/>
        <v>156295456</v>
      </c>
      <c r="F58" s="3">
        <f t="shared" si="1"/>
        <v>135761039</v>
      </c>
      <c r="G58" s="3">
        <f t="shared" si="1"/>
        <v>166483288</v>
      </c>
      <c r="H58" s="3">
        <f t="shared" si="1"/>
        <v>121112933</v>
      </c>
      <c r="I58" s="3">
        <f t="shared" si="1"/>
        <v>121204686</v>
      </c>
    </row>
    <row r="59" spans="1:9" ht="12.75">
      <c r="A59" s="9" t="s">
        <v>11</v>
      </c>
      <c r="C59" s="3">
        <f t="shared" si="1"/>
        <v>17454280</v>
      </c>
      <c r="D59" s="3">
        <f t="shared" si="1"/>
        <v>7531090</v>
      </c>
      <c r="E59" s="3">
        <f t="shared" si="1"/>
        <v>8988456</v>
      </c>
      <c r="F59" s="3">
        <f t="shared" si="1"/>
        <v>6339973</v>
      </c>
      <c r="G59" s="3">
        <f t="shared" si="1"/>
        <v>6275759</v>
      </c>
      <c r="H59" s="3">
        <f t="shared" si="1"/>
        <v>3104476</v>
      </c>
      <c r="I59" s="3">
        <f t="shared" si="1"/>
        <v>2497070</v>
      </c>
    </row>
    <row r="60" spans="1:9" ht="12.75">
      <c r="A60" s="9" t="s">
        <v>23</v>
      </c>
      <c r="C60" s="3">
        <f t="shared" si="1"/>
        <v>5955771</v>
      </c>
      <c r="D60" s="3">
        <f t="shared" si="1"/>
        <v>5725673</v>
      </c>
      <c r="E60" s="3">
        <f t="shared" si="1"/>
        <v>2488867</v>
      </c>
      <c r="F60" s="3">
        <f t="shared" si="1"/>
        <v>4675349</v>
      </c>
      <c r="G60" s="3">
        <f t="shared" si="1"/>
        <v>3775689</v>
      </c>
      <c r="H60" s="3">
        <f t="shared" si="1"/>
        <v>2547731</v>
      </c>
      <c r="I60" s="3">
        <f t="shared" si="1"/>
        <v>439658</v>
      </c>
    </row>
    <row r="61" spans="1:9" ht="12.75">
      <c r="A61" s="9" t="s">
        <v>13</v>
      </c>
      <c r="C61" s="3">
        <f t="shared" si="1"/>
        <v>719104</v>
      </c>
      <c r="D61" s="3">
        <f t="shared" si="1"/>
        <v>6101605</v>
      </c>
      <c r="E61" s="3">
        <f t="shared" si="1"/>
        <v>2832421</v>
      </c>
      <c r="F61" s="3">
        <f t="shared" si="1"/>
        <v>837800</v>
      </c>
      <c r="G61" s="3">
        <f t="shared" si="1"/>
        <v>669229</v>
      </c>
      <c r="H61" s="3">
        <f t="shared" si="1"/>
        <v>201130</v>
      </c>
      <c r="I61" s="3">
        <f t="shared" si="1"/>
        <v>393475</v>
      </c>
    </row>
    <row r="62" spans="1:9" ht="12.75">
      <c r="A62" s="9" t="s">
        <v>14</v>
      </c>
      <c r="C62" s="3">
        <f aca="true" t="shared" si="2" ref="C62:I62">C10+C23+C36+C49-C60-C61</f>
        <v>255838664</v>
      </c>
      <c r="D62" s="3">
        <f t="shared" si="2"/>
        <v>167878170</v>
      </c>
      <c r="E62" s="3">
        <f t="shared" si="2"/>
        <v>144259718</v>
      </c>
      <c r="F62" s="3">
        <f t="shared" si="2"/>
        <v>132003602</v>
      </c>
      <c r="G62" s="3">
        <f t="shared" si="2"/>
        <v>151658194</v>
      </c>
      <c r="H62" s="3">
        <f t="shared" si="2"/>
        <v>108049754</v>
      </c>
      <c r="I62" s="3">
        <f t="shared" si="2"/>
        <v>111300687</v>
      </c>
    </row>
    <row r="63" spans="1:9" ht="12.75">
      <c r="A63" s="9" t="s">
        <v>15</v>
      </c>
      <c r="C63" s="3">
        <f t="shared" si="1"/>
        <v>752158</v>
      </c>
      <c r="D63" s="3">
        <f t="shared" si="1"/>
        <v>1877021</v>
      </c>
      <c r="E63" s="3">
        <f t="shared" si="1"/>
        <v>831231</v>
      </c>
      <c r="F63" s="3">
        <f t="shared" si="1"/>
        <v>810552</v>
      </c>
      <c r="G63" s="3">
        <f t="shared" si="1"/>
        <v>1146357</v>
      </c>
      <c r="H63" s="3">
        <f t="shared" si="1"/>
        <v>479398</v>
      </c>
      <c r="I63" s="3">
        <f t="shared" si="1"/>
        <v>550662</v>
      </c>
    </row>
    <row r="64" spans="1:9" ht="12.75">
      <c r="A64" s="9" t="s">
        <v>16</v>
      </c>
      <c r="C64" s="3">
        <f t="shared" si="1"/>
        <v>135338</v>
      </c>
      <c r="D64" s="3">
        <f t="shared" si="1"/>
        <v>813377</v>
      </c>
      <c r="E64" s="3">
        <f t="shared" si="1"/>
        <v>429210</v>
      </c>
      <c r="F64" s="3">
        <f t="shared" si="1"/>
        <v>286600</v>
      </c>
      <c r="G64" s="3">
        <f t="shared" si="1"/>
        <v>375248</v>
      </c>
      <c r="H64" s="3">
        <f t="shared" si="1"/>
        <v>1856825</v>
      </c>
      <c r="I64" s="3">
        <f t="shared" si="1"/>
        <v>1146283</v>
      </c>
    </row>
    <row r="65" spans="1:9" ht="12.75">
      <c r="A65" s="9" t="s">
        <v>17</v>
      </c>
      <c r="C65" s="3">
        <f t="shared" si="1"/>
        <v>1142903</v>
      </c>
      <c r="D65" s="3">
        <f t="shared" si="1"/>
        <v>93047</v>
      </c>
      <c r="E65" s="3">
        <f t="shared" si="1"/>
        <v>551899</v>
      </c>
      <c r="F65" s="3">
        <f t="shared" si="1"/>
        <v>-32122</v>
      </c>
      <c r="G65" s="3">
        <f t="shared" si="1"/>
        <v>0</v>
      </c>
      <c r="H65" s="3">
        <f t="shared" si="1"/>
        <v>-1290</v>
      </c>
      <c r="I65" s="3">
        <f t="shared" si="1"/>
        <v>1250</v>
      </c>
    </row>
    <row r="66" spans="1:9" ht="12.75">
      <c r="A66" s="9" t="s">
        <v>18</v>
      </c>
      <c r="C66" s="3">
        <f t="shared" si="1"/>
        <v>97532318</v>
      </c>
      <c r="D66" s="3">
        <f t="shared" si="1"/>
        <v>85002266</v>
      </c>
      <c r="E66" s="3">
        <f t="shared" si="1"/>
        <v>32221149</v>
      </c>
      <c r="F66" s="3">
        <f t="shared" si="1"/>
        <v>14766167</v>
      </c>
      <c r="G66" s="3">
        <f t="shared" si="1"/>
        <v>24684265</v>
      </c>
      <c r="H66" s="3">
        <f t="shared" si="1"/>
        <v>18945433</v>
      </c>
      <c r="I66" s="3">
        <f t="shared" si="1"/>
        <v>16385186</v>
      </c>
    </row>
    <row r="67" spans="1:9" ht="12.75">
      <c r="A67" s="9" t="s">
        <v>19</v>
      </c>
      <c r="C67" s="3">
        <f t="shared" si="1"/>
        <v>1559228</v>
      </c>
      <c r="D67" s="3">
        <f t="shared" si="1"/>
        <v>1531894</v>
      </c>
      <c r="E67" s="3">
        <f t="shared" si="1"/>
        <v>2291523</v>
      </c>
      <c r="F67" s="3">
        <f t="shared" si="1"/>
        <v>8011227</v>
      </c>
      <c r="G67" s="3">
        <f t="shared" si="1"/>
        <v>2115413</v>
      </c>
      <c r="H67" s="3">
        <f t="shared" si="1"/>
        <v>4730623</v>
      </c>
      <c r="I67" s="3">
        <f t="shared" si="1"/>
        <v>3249824</v>
      </c>
    </row>
    <row r="68" spans="1:6" ht="12.75">
      <c r="A68" s="1"/>
      <c r="C68" s="2"/>
      <c r="D68" s="2"/>
      <c r="E68" s="2"/>
      <c r="F68" s="3"/>
    </row>
    <row r="69" spans="1:6" ht="12.75">
      <c r="A69" s="1" t="s">
        <v>25</v>
      </c>
      <c r="C69" s="2"/>
      <c r="E69" s="2"/>
      <c r="F69" s="3"/>
    </row>
    <row r="70" spans="1:6" ht="12.75">
      <c r="A70" s="1" t="s">
        <v>26</v>
      </c>
      <c r="C70" s="2"/>
      <c r="E70" s="2"/>
      <c r="F70" s="3"/>
    </row>
  </sheetData>
  <printOptions/>
  <pageMargins left="0.25" right="0.25" top="0.5" bottom="0.5" header="0.5" footer="0.5"/>
  <pageSetup horizontalDpi="1200" verticalDpi="12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2004-05-25T21:31:06Z</cp:lastPrinted>
  <dcterms:created xsi:type="dcterms:W3CDTF">2004-05-25T16:28:07Z</dcterms:created>
  <dcterms:modified xsi:type="dcterms:W3CDTF">2004-05-25T21:31:16Z</dcterms:modified>
  <cp:category/>
  <cp:version/>
  <cp:contentType/>
  <cp:contentStatus/>
</cp:coreProperties>
</file>